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maria/Documents/amc360 Control financiar planificare/"/>
    </mc:Choice>
  </mc:AlternateContent>
  <xr:revisionPtr revIDLastSave="0" documentId="8_{EDC41AFA-FAC7-C44C-8D50-FC16B80D15E7}" xr6:coauthVersionLast="47" xr6:coauthVersionMax="47" xr10:uidLastSave="{00000000-0000-0000-0000-000000000000}"/>
  <bookViews>
    <workbookView xWindow="1400" yWindow="500" windowWidth="30800" windowHeight="17580" xr2:uid="{515E5148-60EB-4E4B-A5F3-20FA77F3AB4E}"/>
  </bookViews>
  <sheets>
    <sheet name="Impozit Profit" sheetId="1" r:id="rId1"/>
    <sheet name="Impozit ProfitAlternativa" sheetId="5" r:id="rId2"/>
    <sheet name="Ghid Cheltuieli - Profit" sheetId="3" r:id="rId3"/>
    <sheet name="Ghid Microintreprindere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5" l="1"/>
  <c r="C39" i="5"/>
  <c r="D25" i="5" s="1"/>
  <c r="E25" i="5" s="1"/>
  <c r="C34" i="5"/>
  <c r="E32" i="5"/>
  <c r="E31" i="5"/>
  <c r="E30" i="5"/>
  <c r="E29" i="5"/>
  <c r="D26" i="5"/>
  <c r="E26" i="5" s="1"/>
  <c r="D21" i="5"/>
  <c r="E21" i="5" s="1"/>
  <c r="E20" i="5"/>
  <c r="D20" i="5"/>
  <c r="D19" i="5"/>
  <c r="E19" i="5" s="1"/>
  <c r="D18" i="5"/>
  <c r="E18" i="5" s="1"/>
  <c r="C14" i="5"/>
  <c r="C45" i="5" s="1"/>
  <c r="C13" i="5"/>
  <c r="C43" i="5" s="1"/>
  <c r="D5" i="1"/>
  <c r="E5" i="1" s="1"/>
  <c r="F5" i="1" s="1"/>
  <c r="G5" i="1" s="1"/>
  <c r="H5" i="1" s="1"/>
  <c r="D27" i="1"/>
  <c r="C27" i="1"/>
  <c r="D29" i="1"/>
  <c r="C29" i="1"/>
  <c r="P18" i="1"/>
  <c r="O18" i="1"/>
  <c r="N18" i="1"/>
  <c r="M18" i="1"/>
  <c r="L18" i="1"/>
  <c r="K18" i="1"/>
  <c r="J18" i="1"/>
  <c r="I18" i="1"/>
  <c r="H18" i="1"/>
  <c r="G18" i="1"/>
  <c r="F18" i="1"/>
  <c r="E18" i="1"/>
  <c r="P13" i="1"/>
  <c r="O13" i="1"/>
  <c r="N13" i="1"/>
  <c r="M13" i="1"/>
  <c r="L13" i="1"/>
  <c r="K13" i="1"/>
  <c r="K20" i="1" s="1"/>
  <c r="K25" i="1" s="1"/>
  <c r="K27" i="1" s="1"/>
  <c r="J13" i="1"/>
  <c r="J20" i="1" s="1"/>
  <c r="J25" i="1" s="1"/>
  <c r="J27" i="1" s="1"/>
  <c r="I13" i="1"/>
  <c r="H13" i="1"/>
  <c r="G13" i="1"/>
  <c r="F13" i="1"/>
  <c r="E13" i="1"/>
  <c r="L20" i="1"/>
  <c r="L25" i="1" s="1"/>
  <c r="L27" i="1" s="1"/>
  <c r="I20" i="1"/>
  <c r="I25" i="1" s="1"/>
  <c r="I27" i="1" s="1"/>
  <c r="C55" i="5" l="1"/>
  <c r="C38" i="5"/>
  <c r="D24" i="5" s="1"/>
  <c r="E20" i="1"/>
  <c r="E25" i="1" s="1"/>
  <c r="E27" i="1" s="1"/>
  <c r="M20" i="1"/>
  <c r="M25" i="1" s="1"/>
  <c r="M27" i="1" s="1"/>
  <c r="G20" i="1"/>
  <c r="G25" i="1" s="1"/>
  <c r="G27" i="1" s="1"/>
  <c r="O20" i="1"/>
  <c r="O25" i="1" s="1"/>
  <c r="O27" i="1" s="1"/>
  <c r="F20" i="1"/>
  <c r="F25" i="1" s="1"/>
  <c r="F27" i="1" s="1"/>
  <c r="N20" i="1"/>
  <c r="N25" i="1" s="1"/>
  <c r="N27" i="1" s="1"/>
  <c r="H20" i="1"/>
  <c r="H25" i="1" s="1"/>
  <c r="H27" i="1" s="1"/>
  <c r="P20" i="1"/>
  <c r="P25" i="1" s="1"/>
  <c r="P27" i="1" s="1"/>
  <c r="D34" i="5"/>
  <c r="E24" i="5"/>
  <c r="E34" i="5" s="1"/>
  <c r="C44" i="5" s="1"/>
  <c r="C47" i="5" s="1"/>
  <c r="C5" i="1"/>
  <c r="C51" i="5" l="1"/>
  <c r="C56" i="5" l="1"/>
  <c r="C54" i="5"/>
  <c r="C52" i="5"/>
  <c r="C58" i="5"/>
</calcChain>
</file>

<file path=xl/sharedStrings.xml><?xml version="1.0" encoding="utf-8"?>
<sst xmlns="http://schemas.openxmlformats.org/spreadsheetml/2006/main" count="336" uniqueCount="280">
  <si>
    <t>FIȘA IMPOZITULUI PE PROFIT</t>
  </si>
  <si>
    <t>Calculul impozitului pe profit</t>
  </si>
  <si>
    <t>SUBSECȚIUNE: Calculul impozitului pe profit</t>
  </si>
  <si>
    <t>Profit înainte de impozitare (punct de plecare)</t>
  </si>
  <si>
    <t>Plus cheltuieli nedeductibile fiscal</t>
  </si>
  <si>
    <t>Memo fiscal / off-balance. Ajustări extracontabile — cheltuieli înregistrate contabil dar nedeductibile (amenzi, sponsorizări peste plafon, provizioane nedeductibile etc.). NU afectează cash.</t>
  </si>
  <si>
    <t>Plus diferențe temporare</t>
  </si>
  <si>
    <t>Memo fiscal. Diferențe temporare între baza contabilă și cea fiscală (generează creanțe / datorii privind impozitul amânat în Bilanț sub IFRS). NU afectează cash imediat.</t>
  </si>
  <si>
    <t>Plus alte ajustări care cresc baza</t>
  </si>
  <si>
    <t>Memo fiscal. Alte elemente care cresc baza impozabilă. NU afectează cash.</t>
  </si>
  <si>
    <t>Total ajustări care cresc baza impozabilă</t>
  </si>
  <si>
    <t>Memo fiscal. Total ajustări pozitive → cresc baza impozabilă, deci cresc impozitul datorat.</t>
  </si>
  <si>
    <t>Minus venituri neimpozabile</t>
  </si>
  <si>
    <t>Memo fiscal. Venituri înregistrate contabil dar scutite (dividende intragrup, reevaluări etc.). Reduc baza fiscală fără a afecta CPP.</t>
  </si>
  <si>
    <t>Minus stimulente fiscale (deduceri)</t>
  </si>
  <si>
    <t>Memo fiscal. Stimulente fiscale (sponsorizări în limită, profit reinvestit, R&amp;D etc.). Reduc impozitul datorat → economie de cash.</t>
  </si>
  <si>
    <t>Minus alte ajustări care reduc baza</t>
  </si>
  <si>
    <t>Memo fiscal. Alte deduceri (pierderi fiscale reportate, deduceri suplimentare). Reduc baza impozabilă.</t>
  </si>
  <si>
    <t>Total ajustări care reduc baza impozabilă</t>
  </si>
  <si>
    <t>Memo fiscal. Total ajustări negative → reduc baza impozabilă, deci reduc impozitul datorat.</t>
  </si>
  <si>
    <t>Baza de calcul ajustată</t>
  </si>
  <si>
    <t>Memo fiscal. Baza pe care se aplică cota de impozit (PBT + ajustări pozitive − ajustări negative). NU apare în situațiile financiare — e bază de calcul internă.</t>
  </si>
  <si>
    <t>Cota de impozit pe profit</t>
  </si>
  <si>
    <t>Impozit pe profit datorat</t>
  </si>
  <si>
    <t>Rata efectivă (impozit / profit brut)</t>
  </si>
  <si>
    <t>Indicator analitic. Rata efectivă = Impozit / PBT. Folosită în DCF (proiecția NOPAT) și în analiza fiscală. Diferența față de cota statutară (16%) reflectă efectul ajustărilor.</t>
  </si>
  <si>
    <t>Verificare</t>
  </si>
  <si>
    <t>Control intern: reconciliere între impozitul calculat și cel înregistrat în CPP. Trebuie să fie 0.</t>
  </si>
  <si>
    <t>CPP → Profit înainte de impozitare. Punct de plecare contabil pentru calculul fiscal.</t>
  </si>
  <si>
    <t xml:space="preserve">Ipoteză cheie (16% standard în RO, cu excepții pentru microintreprinderi 1%/3%, IT etc.). </t>
  </si>
  <si>
    <t>CPP → Impozit pe profit. Bilanț → Alte datorii curente (dacă nu e plătit). SFN → CFO: plăți impozit pe profit (la momentul declarării și plății trimestriale). Impact: ieșire de cash.</t>
  </si>
  <si>
    <t>RON</t>
  </si>
  <si>
    <t>https://legislatie.just.ro/Public/DetaliiDocument/171282</t>
  </si>
  <si>
    <t>GHID CHELTUIELI DEDUCTIBILE / NEDEDUCTIBILE — IMPOZIT PE PROFIT 2026</t>
  </si>
  <si>
    <t>Regim normal de impozit pe profit — cota standard 16% | Aplicabil companiilor mici și mari (CA &gt; 100.000 EUR sau care nu îndeplinesc condițiile de microîntreprindere)</t>
  </si>
  <si>
    <t>Bază legală: Legea 227/2015 (Codul fiscal), Art. 25 — actualizat 2026</t>
  </si>
  <si>
    <t>Categorie de cheltuială</t>
  </si>
  <si>
    <t>Tratament fiscal</t>
  </si>
  <si>
    <t>Limită / Regulă</t>
  </si>
  <si>
    <t>Bază legală (Cod fiscal)</t>
  </si>
  <si>
    <t>Exemplu practic / Observații pentru manager</t>
  </si>
  <si>
    <t>A.  CHELTUIELI CU DEDUCTIBILITATE LIMITATĂ  (Art. 25 alin. 3)</t>
  </si>
  <si>
    <t>Cheltuieli de protocol</t>
  </si>
  <si>
    <t>Deductibil limitat</t>
  </si>
  <si>
    <t>2% din profitul contabil ajustat</t>
  </si>
  <si>
    <t>Art. 25 alin.(3) lit. a)</t>
  </si>
  <si>
    <t>Limita = 2% × (profit contabil + chelt. impozit pe profit + chelt. protocol). TVA colectată pentru cadouri &gt; 100 lei intră în protocol. Ce depășește limita = nedeductibil.</t>
  </si>
  <si>
    <t>Cheltuieli sociale</t>
  </si>
  <si>
    <t>5% din fondul de salarii</t>
  </si>
  <si>
    <t>Art. 25 alin.(3) lit. b)</t>
  </si>
  <si>
    <t>Ajutoare (înmormântare, boli grave, naștere), cadouri copii salariați, tichete creșă, evenimente interne. Limita = 5% × cheltuieli cu salariile (Codul muncii).</t>
  </si>
  <si>
    <t>Cheltuieli cu autoturisme (uz mixt)</t>
  </si>
  <si>
    <t>Deductibil 50%</t>
  </si>
  <si>
    <t>50% din cheltuieli</t>
  </si>
  <si>
    <t>Art. 25 alin.(3) lit. l), m)</t>
  </si>
  <si>
    <t>Combustibil, întreținere, reparații, asigurări, leasing pentru vehicule ≤ 3.500 kg / ≤ 9 locuri folosite mixt. 100% doar cu foaie de parcurs (utilizare exclusivă economică: curierat, vânzări, taxi etc.).</t>
  </si>
  <si>
    <t>Rezerva legală</t>
  </si>
  <si>
    <t>5% din profit contabil, pl. 20% capital</t>
  </si>
  <si>
    <t>Art. 26 alin.(1)</t>
  </si>
  <si>
    <t>Deductibilă în limita 5% din profitul contabil + chelt. impozit, până atinge 1/5 (20%) din capitalul social subscris și vărsat.</t>
  </si>
  <si>
    <t>Provizioane și ajustări pentru depreciere</t>
  </si>
  <si>
    <t>Cf. cote specifice</t>
  </si>
  <si>
    <t>Art. 26</t>
  </si>
  <si>
    <t>Provizioane pentru garanții, creanțe neîncasate (cote 30%/100% după condiții), provizioane pentru participarea salariaților la profit etc.</t>
  </si>
  <si>
    <t>Cheltuieli cu dobânzi și costuri îndatorare</t>
  </si>
  <si>
    <t>Regula EBITDA (1 mil. EUR / 30%)</t>
  </si>
  <si>
    <t>Art. 40^2</t>
  </si>
  <si>
    <t>Costuri excedentare ale îndatorării deductibile până la 1.000.000 EUR/an; peste, doar 30% din EBITDA fiscal. Restul se reportează nelimitat.</t>
  </si>
  <si>
    <t>Cheltuieli sediu social în locuință personală (uz mixt)</t>
  </si>
  <si>
    <t>50% funcționare/întreținere</t>
  </si>
  <si>
    <t>Art. 25 alin.(3)</t>
  </si>
  <si>
    <t>50% din cheltuielile de funcționare/reparații pentru sediul în locuința unui asociat, dacă nu e folosit exclusiv economic. Dacă e uz personal integral → nedeductibil.</t>
  </si>
  <si>
    <t>B.  CHELTUIELI INTEGRAL NEDEDUCTIBILE  (Art. 25 alin. 4)</t>
  </si>
  <si>
    <t>Impozitul pe profit propriu (inclusiv cel amânat)</t>
  </si>
  <si>
    <t>Nedeductibil</t>
  </si>
  <si>
    <t>100% nedeductibil</t>
  </si>
  <si>
    <t>Art. 25 alin.(4) lit. a)</t>
  </si>
  <si>
    <t>Impozitul pe profit propriu, diferențele din anii anteriori, impozitul pe profit/venit plătit în străinătate și impozitul pe profit amânat.</t>
  </si>
  <si>
    <t>Amenzi, penalități, dobânzi de întârziere, confiscări</t>
  </si>
  <si>
    <t>Art. 25 alin.(4) lit. b)</t>
  </si>
  <si>
    <t>Datorate către autorități române/străine (ANAF, primării etc.). Penalitățile contractuale între firme private RĂMÂN deductibile.</t>
  </si>
  <si>
    <t>Cheltuieli în favoarea acționarilor / asociaților</t>
  </si>
  <si>
    <t>Art. 25 alin.(4) lit. d)</t>
  </si>
  <si>
    <t>Cheltuieli fără legătură cu activitatea, făcute în favoarea asociaților/administratorilor (bunuri și servicii pentru uz personal).</t>
  </si>
  <si>
    <t>Cheltuieli pentru uz personal (bunuri/servicii)</t>
  </si>
  <si>
    <t>Art. 25 alin.(4)</t>
  </si>
  <si>
    <t>Vacanțe, achiziții personale, îmbrăcăminte (cu excepția uniformelor/echipamentului de lucru) care nu servesc activității economice.</t>
  </si>
  <si>
    <t>Servicii fără justificare documentară</t>
  </si>
  <si>
    <t>Art. 25 alin.(4) lit. f)</t>
  </si>
  <si>
    <t>Servicii de management, consultanță, asistență pentru care nu există contracte / documente care să justifice prestarea și necesitatea. Atenție e-Factura obligatorie 2026.</t>
  </si>
  <si>
    <t>Donații / sponsorizări fără contract</t>
  </si>
  <si>
    <t>Art. 25 alin.(4) lit. i)</t>
  </si>
  <si>
    <t>Donațiile care nu respectă Legea 32/1994. Sponsorizările cu contract = credit fiscal (min. 0,75% CA / 20% impozit) — vezi secțiunea stimulente.</t>
  </si>
  <si>
    <t>Lipsuri de stoc / active neimputabile, neasigurate</t>
  </si>
  <si>
    <t>Art. 25 alin.(4) lit. c)</t>
  </si>
  <si>
    <t>Stocuri/mijloace fixe constatate lipsă sau degradate, neimputabile și neacoperite de asigurare. Excepție: calamități naturale, forță majoră, perisabilități în limite legale.</t>
  </si>
  <si>
    <t>TVA aferentă cheltuielilor nedeductibile</t>
  </si>
  <si>
    <t>TVA nedeductibilă aferentă bunurilor/serviciilor care nu au legătură cu activitatea economică sau a căror cheltuială e nedeductibilă.</t>
  </si>
  <si>
    <t>Cheltuieli cu management/consultanță — afiliate nerezidenți</t>
  </si>
  <si>
    <t>Vezi nota</t>
  </si>
  <si>
    <t>Cf. reguli prețuri transfer</t>
  </si>
  <si>
    <t>Art. 25 / OG 6/2026</t>
  </si>
  <si>
    <t>Din 2026 plafonul de 1% din total cheltuieli a fost eliminat (OG 6/2026); rămâne testul de justificare economică și regulile de prețuri de transfer pentru tranzacțiile cu afiliate.</t>
  </si>
  <si>
    <t>C.  CHELTUIELI INTEGRAL DEDUCTIBILE  (Art. 25 alin. 1 și 2 — reper practic)</t>
  </si>
  <si>
    <t>Salarii, contribuții și cheltuieli asimilate</t>
  </si>
  <si>
    <t>Deductibil 100%</t>
  </si>
  <si>
    <t>Integral</t>
  </si>
  <si>
    <t>Art. 25 alin.(2)</t>
  </si>
  <si>
    <t>Salarii brute, CAS, CASS, telemuncă, securitate și sănătate în muncă — cu excepția celor limitate la alin.(3)/(4).</t>
  </si>
  <si>
    <t>Chirii, utilități, consumabile, materii prime</t>
  </si>
  <si>
    <t>Art. 25 alin.(1)</t>
  </si>
  <si>
    <t>Pentru sediu/punct de lucru cu activitate. Necesită factură (e-Factura din 2026) și legătură cu obiectul de activitate.</t>
  </si>
  <si>
    <t>Servicii externe: contabilitate, IT, marketing</t>
  </si>
  <si>
    <t>Onorarii contabili, software (SmartBill, FGO etc.), Google/Facebook Ads, SEO — cu justificarea scopului comercial.</t>
  </si>
  <si>
    <t>Amortizarea fiscală a mijloacelor fixe</t>
  </si>
  <si>
    <t>Deductibil</t>
  </si>
  <si>
    <t>Cf. catalog / Art. 28</t>
  </si>
  <si>
    <t>Art. 28</t>
  </si>
  <si>
    <t>Amortizarea FISCALĂ este deductibilă (rând 11 D101); amortizarea CONTABILĂ se adaugă înapoi ca nedeductibilă (rând 28 D101).</t>
  </si>
  <si>
    <t>Stimulente fiscale: profit reinvestit, R&amp;D, sponsorizări</t>
  </si>
  <si>
    <t>Reduce impozitul</t>
  </si>
  <si>
    <t>Credit / deducere</t>
  </si>
  <si>
    <t>Art. 22, 22^1, 25 alin.(4) lit. i)</t>
  </si>
  <si>
    <t>Profit reinvestit (scutire), deducere suplimentară 50% R&amp;D, sponsorizări în limita min(0,75% CA; 20% impozit) — reduc impozitul datorat, nu baza.</t>
  </si>
  <si>
    <t>Formulă rezultat fiscal:  Profit brut + Cheltuieli nedeductibile − Venituri neimpozabile − Deduceri = Baza impozabilă  × 16% = Impozit pe profit</t>
  </si>
  <si>
    <t>Sursa: Codul fiscal (Legea 227/2015), Art. 25–28, actualizat 2026</t>
  </si>
  <si>
    <t>GHID FISCAL MICROÎNTREPRINDERE 2026</t>
  </si>
  <si>
    <t>Regim special — impozit pe VENITURI (nu pe profit). Cotă unică 1% din 2026. Aplicabil firmelor mici care îndeplinesc condițiile cumulative de mai jos.</t>
  </si>
  <si>
    <t>Bază legală: Legea 227/2015 (Codul fiscal), Titlul III, Art. 47–52 — modificat prin OUG 156/2024 și OUG trenuleț 2025</t>
  </si>
  <si>
    <t>⚠  IMPORTANT — De ce nu există «cheltuieli nedeductibile» la microintreprindere</t>
  </si>
  <si>
    <t>Microintreprinderea plătește 1% pe TOTAL VENITURI, indiferent de cheltuieli. Conceptul de cheltuială deductibilă/nedeductibilă NU se aplică — acela apare doar la impozitul pe profit (16%). Cheltuielile nu reduc impozitul micro. Lista detaliată de cheltuieli nedeductibile se aplică doar dacă firma TRECE la impozit pe profit (vezi foaia «Ghid Cheltuieli - Profit»).</t>
  </si>
  <si>
    <t>Element</t>
  </si>
  <si>
    <t>Valoare / Regulă 2026</t>
  </si>
  <si>
    <t>Bază legală</t>
  </si>
  <si>
    <t>Observații pentru manager</t>
  </si>
  <si>
    <t>A.  COTĂ ȘI PLAFOANE</t>
  </si>
  <si>
    <t>Cota de impozit pe venit</t>
  </si>
  <si>
    <t>Art. 51</t>
  </si>
  <si>
    <t>Cotă unică de 1% din 2026. Cota de 3% (pentru venituri &gt; 60.000 EUR / anumite coduri CAEN) a fost ELIMINATĂ.</t>
  </si>
  <si>
    <t>Plafon maxim cifră de afaceri</t>
  </si>
  <si>
    <t>100.000 EUR</t>
  </si>
  <si>
    <t>Art. 47, 52</t>
  </si>
  <si>
    <t>Redus de la 250.000 EUR (2025) la 100.000 EUR din 2026. Se verifică la 31.12.2025, la cursul BNR de la închiderea exercițiului. Peste prag → impozit pe profit din trimestrul depășirii.</t>
  </si>
  <si>
    <t>Impozit pe dividende</t>
  </si>
  <si>
    <t>Art. 97</t>
  </si>
  <si>
    <t>Crescut de la 10% (2025) la 16% din ianuarie 2026. Se adaugă CASS pe dividende în funcție de plafoane (6/12/24 salarii minime).</t>
  </si>
  <si>
    <t>Baza de impozitare</t>
  </si>
  <si>
    <t>Total venituri</t>
  </si>
  <si>
    <t>Art. 53</t>
  </si>
  <si>
    <t>1% se aplică pe veniturile totale (mai puțin anumite excluderi: venituri din provizioane, despăgubiri, subvenții etc.). Cheltuielile NU se scad.</t>
  </si>
  <si>
    <t>B.  CONDIȚII DE ELIGIBILITATE (cumulative, la 31.12.2025)</t>
  </si>
  <si>
    <t>Venituri sub plafon</t>
  </si>
  <si>
    <t>&lt; 100.000 EUR</t>
  </si>
  <si>
    <t>Art. 47</t>
  </si>
  <si>
    <t>Cumulat cu veniturile întreprinderilor LEGATE (dețineri directe/indirecte &gt; 25%). O singură factură mare poate depăși pragul.</t>
  </si>
  <si>
    <t>Cel puțin un salariat</t>
  </si>
  <si>
    <t>min. 1 salariat</t>
  </si>
  <si>
    <t>Normă întreagă sau contract de mandat/administrare cu remunerație ≥ salariul minim brut. Dacă pleacă unicul salariat: 30 zile pentru reangajare.</t>
  </si>
  <si>
    <t>Structura acționariatului</t>
  </si>
  <si>
    <t>max. 1 micro / asociat &gt;25%</t>
  </si>
  <si>
    <t>Un asociat cu &gt; 25% în mai multe firme poate desemna o SINGURĂ microintreprindere. Celelalte trec la impozit pe profit.</t>
  </si>
  <si>
    <t>Capital social</t>
  </si>
  <si>
    <t>ne-stat / ne-UAT</t>
  </si>
  <si>
    <t>Capitalul nu este deținut de stat sau de unități administrativ-teritoriale.</t>
  </si>
  <si>
    <t>Situații financiare depuse</t>
  </si>
  <si>
    <t>la termen</t>
  </si>
  <si>
    <t>Situațiile financiare anuale pentru anul precedent depuse în termenul legal.</t>
  </si>
  <si>
    <t>Nu în dizolvare / lichidare</t>
  </si>
  <si>
    <t>activă</t>
  </si>
  <si>
    <t>Firma nu se află în dizolvare urmată de lichidare, înregistrată la registrul comerțului / instanțe.</t>
  </si>
  <si>
    <t>Domeniu de activitate eligibil</t>
  </si>
  <si>
    <t>exclus jocuri noroc, petrol/gaze</t>
  </si>
  <si>
    <t>Activitățile de jocuri de noroc și explorare/exploatare petrol și gaze sunt excluse din regimul micro indiferent de venituri.</t>
  </si>
  <si>
    <t>C.  MICRO (1% venit) vs. PROFIT (16% profit) — când treci la profit</t>
  </si>
  <si>
    <t>Treci OBLIGATORIU la impozit pe profit dacă:</t>
  </si>
  <si>
    <t>din trimestrul respectiv</t>
  </si>
  <si>
    <t>Art. 52</t>
  </si>
  <si>
    <t>(1) depășești 100.000 EUR; (2) pierzi unicul salariat și nu reangajezi în 30 zile; (3) începi o activitate exclusă; (4) nu depui situațiile financiare la termen.</t>
  </si>
  <si>
    <t>Micro e avantajos când:</t>
  </si>
  <si>
    <t>marjă mare</t>
  </si>
  <si>
    <t>—</t>
  </si>
  <si>
    <t>Profit mare raportat la venituri (cheltuieli mici). Ex: servicii cu marjă ridicată. 1% pe venit &lt; 16% pe profit.</t>
  </si>
  <si>
    <t>Profitul e avantajos când:</t>
  </si>
  <si>
    <t>marjă mică / pierdere</t>
  </si>
  <si>
    <t>Cheltuieli mari / marjă redusă / pierdere. La micro plătești 1% chiar și pe pierdere; la profit impozitezi doar rezultatul pozitiv.</t>
  </si>
  <si>
    <t>Punct de echilibru orientativ</t>
  </si>
  <si>
    <t>marjă netă ≈ 6,25%</t>
  </si>
  <si>
    <t>1% venit = 16% profit când profitul ≈ 6,25% din venituri (1% / 16%). Sub această marjă micro devine mai scump relațiv; analiză caz cu caz cu contabilul.</t>
  </si>
  <si>
    <t>Sursa: Codul fiscal (Legea 227/2015), Titlul III Art. 47–52; OUG 156/2024; OUG trenuleț 2025 — actualizat 2026</t>
  </si>
  <si>
    <t>MODEL ALTERNATIV — CALCUL IMPOZIT PE PROFIT 2026 (PAS CU PAS)</t>
  </si>
  <si>
    <t>Exemplu didactic: SRL comerț/servicii, plătitor de impozit pe profit 16%. Toate sumele în RON. Construcție de la venituri → cheltuieli pe categorii → bază impozabilă → impozit.</t>
  </si>
  <si>
    <t>Celulele albastre = intrări (ipoteze). Celulele negre = formule. Bază legală: Legea 227/2015, Art. 19, 25–28.</t>
  </si>
  <si>
    <t>Sumă (RON)</t>
  </si>
  <si>
    <t>Exemplu real / explicație</t>
  </si>
  <si>
    <t>PASUL 1.  VENITURI</t>
  </si>
  <si>
    <t>Venituri din vânzarea mărfurilor</t>
  </si>
  <si>
    <t>impozabil</t>
  </si>
  <si>
    <t>Activitatea de bază a firmei — venituri din comerț. Integral impozabile.</t>
  </si>
  <si>
    <t>Venituri din prestări servicii</t>
  </si>
  <si>
    <t>Servicii conexe (transport, montaj). Integral impozabile.</t>
  </si>
  <si>
    <t>Venituri financiare (dobânzi încasate)</t>
  </si>
  <si>
    <t>Dobânzi la depozite bancare. Impozabile.</t>
  </si>
  <si>
    <t>Venituri din dividende (de la o filială română)</t>
  </si>
  <si>
    <t>Art. 23 lit. a)</t>
  </si>
  <si>
    <t>EXEMPLU venit NEIMPOZABIL: dividende primite de la o persoană juridică română — se scad din bază (vezi Pasul 3).</t>
  </si>
  <si>
    <t>Venituri din anularea unui provizion nedeductibil</t>
  </si>
  <si>
    <t>Art. 23 lit. d)</t>
  </si>
  <si>
    <t>EXEMPLU venit NEIMPOZABIL: reluarea unui provizion care la constituire NU a fost deductibil — se scade din bază.</t>
  </si>
  <si>
    <t>Total venituri (contabile)</t>
  </si>
  <si>
    <t>Suma tuturor veniturilor înregistrate în contabilitate (clasa 7).</t>
  </si>
  <si>
    <t>din care: venituri neimpozabile</t>
  </si>
  <si>
    <t>Dividende + reluare provizion nedeductibil. Vor reduce baza impozabilă.</t>
  </si>
  <si>
    <t>PASUL 2.  CHELTUIELI — clasificate pe categorii fiscale</t>
  </si>
  <si>
    <t>2A.  Cheltuieli integral deductibile</t>
  </si>
  <si>
    <t>Costul mărfurilor vândute</t>
  </si>
  <si>
    <t>Cheltuială directă cu activitatea. 100% deductibilă.</t>
  </si>
  <si>
    <t>Salarii și contribuții</t>
  </si>
  <si>
    <t>Salarii brute + CAS + CASS. 100% deductibile (bază și pentru limita socială de 5%).</t>
  </si>
  <si>
    <t>Chirie, utilități, consumabile</t>
  </si>
  <si>
    <t>Sediu și punct de lucru cu activitate. Necesită e-Factura (2026). 100% deductibile.</t>
  </si>
  <si>
    <t>Amortizare fiscală</t>
  </si>
  <si>
    <t>Amortizarea fiscală a mijloacelor fixe. Deductibilă cf. catalog.</t>
  </si>
  <si>
    <t>2B.  Cheltuieli cu deductibilitate limitată</t>
  </si>
  <si>
    <t>Limita = 2% × (profit contabil + impozit + protocol). Cheltuit 25.000; deductibil doar pl. limita (vezi calcul rând 38). Restul = nedeductibil.</t>
  </si>
  <si>
    <t>Limita = 5% × fond salarii (380.000) = 19.000. Cheltuit 22.000 → 3.000 nedeductibil.</t>
  </si>
  <si>
    <t>Cheltuieli auto uz mixt (combustibil, întreținere)</t>
  </si>
  <si>
    <t>Art. 25 alin.(3) lit. l)</t>
  </si>
  <si>
    <t>Autoturism folosit mixt, fără foaie de parcurs → deductibil 50%. 20.000 deductibil, 20.000 nedeductibil.</t>
  </si>
  <si>
    <t>2C.  Cheltuieli integral nedeductibile</t>
  </si>
  <si>
    <t>Amenzi și penalități către ANAF</t>
  </si>
  <si>
    <t>Penalități și dobânzi de întârziere către autorități. 100% nedeductibile.</t>
  </si>
  <si>
    <t>Cheltuieli personale ale asociatului</t>
  </si>
  <si>
    <t>Vacanță plătită din firmă pentru asociat — fără legătură cu activitatea. 100% nedeductibilă.</t>
  </si>
  <si>
    <t>Lipsă de stoc neimputabilă, neasigurată</t>
  </si>
  <si>
    <t>Marfă constatată lipsă la inventar, neimputabilă și neacoperită de asigurare. 100% nedeductibilă.</t>
  </si>
  <si>
    <t>Impozitul pe profit (înregistrat în contabilitate)</t>
  </si>
  <si>
    <t>Inclus aici doar ca reper — în acest model impozitul se calculează la final (Pasul 4), deci 0 acum. Dacă ar fi înregistrat, ar fi 100% nedeductibil.</t>
  </si>
  <si>
    <t>Total cheltuieli (contabile)</t>
  </si>
  <si>
    <t>Coloana D = total deductibil fiscal; Coloana E = total nedeductibil (se adaugă înapoi la bază).</t>
  </si>
  <si>
    <t>Calcul limite de deductibilitate (intrări și formule)</t>
  </si>
  <si>
    <t>Cotă protocol / Cotă social / Cotă auto deductibil</t>
  </si>
  <si>
    <t>Cote legale (intrări): protocol 2%, social 5%, auto mixt 50%.</t>
  </si>
  <si>
    <t>Limita protocol = 2% × (profit contabil + protocol)</t>
  </si>
  <si>
    <t>Baza protocol = profit contabil înainte de protocol = Venituri − (Total chelt. − protocol). Apoi × 2%.</t>
  </si>
  <si>
    <t>Limita socială = 5% × fond salarii</t>
  </si>
  <si>
    <t>5% × 380.000 salarii = 19.000 lei limită deductibilă.</t>
  </si>
  <si>
    <t>Cotă auto deductibilă (referită în rând 26)</t>
  </si>
  <si>
    <t>50% — cota deductibilă pentru cheltuieli auto uz mixt.</t>
  </si>
  <si>
    <t>PASUL 3.  DE LA REZULTAT CONTABIL LA BAZA IMPOZABILĂ</t>
  </si>
  <si>
    <t>Rezultat contabil brut (Venituri − Cheltuieli)</t>
  </si>
  <si>
    <t>Art. 19</t>
  </si>
  <si>
    <t>Profitul înainte de impozitare din contabilitate = 2.548.000 − 2.207.000.</t>
  </si>
  <si>
    <t>(+) Plus: cheltuieli nedeductibile</t>
  </si>
  <si>
    <t>Art. 25 alin.(3),(4)</t>
  </si>
  <si>
    <t>Se adaugă înapoi partea nedeductibilă (protocol peste limită, social peste 5%, auto 50%, amenzi, personale, lipsă stoc).</t>
  </si>
  <si>
    <t>(−) Minus: venituri neimpozabile</t>
  </si>
  <si>
    <t>Art. 23</t>
  </si>
  <si>
    <t>Se scad dividendele de la filială română (50.000) și reluarea provizionului nedeductibil (20.000).</t>
  </si>
  <si>
    <t>(−) Minus: deduceri / stimulente fiscale</t>
  </si>
  <si>
    <t>Art. 22, 22^1</t>
  </si>
  <si>
    <t>Ex: profit reinvestit, deducere suplimentară 50% R&amp;D. Aici 0 (intrare editabilă).</t>
  </si>
  <si>
    <t>Baza impozabilă</t>
  </si>
  <si>
    <t>Rezultat fiscal = profit contabil + nedeductibile − neimpozabile − deduceri.</t>
  </si>
  <si>
    <t>PASUL 4.  IMPOZIT PE PROFIT ȘI INDICATORI</t>
  </si>
  <si>
    <t>Art. 17</t>
  </si>
  <si>
    <t>Cota standard 16% (intrare).</t>
  </si>
  <si>
    <t>346.680 × 16% = impozitul de plată.</t>
  </si>
  <si>
    <t>Profit net (după impozit)</t>
  </si>
  <si>
    <t>Rezultat contabil brut − impozit datorat = profit net distribuibil.</t>
  </si>
  <si>
    <t>Rata efectivă de impozitare (impozit / profit contabil)</t>
  </si>
  <si>
    <t>Peste 16% pentru că nedeductibilele (75.680) cresc baza mai mult decât o reduc veniturile neimpozabile (70.000).</t>
  </si>
  <si>
    <t>Impozit calculat doar pe profit contabil (reper)</t>
  </si>
  <si>
    <t>Dacă nu ar exista ajustări fiscale: 341.000 × 16%. Diferența față de impozitul real arată efectul nedeductibilelor.</t>
  </si>
  <si>
    <t>Efectul net al ajustărilor fiscale asupra impozitului</t>
  </si>
  <si>
    <t>Impozit suplimentar generat de cheltuielile nedeductibile, net de veniturile neimpozabile = 16% × (75.680 − 70.000).</t>
  </si>
  <si>
    <t>Verificare: baza × cotă − impozit datorat (trebuie 0)</t>
  </si>
  <si>
    <t>Control intern de coerență — trebuie să fie zero.</t>
  </si>
  <si>
    <t>Sursa: Codul fiscal (Legea 227/2015), Art. 17–28 — actualizat 2026. Exemplu numeric ilustrativ.</t>
  </si>
  <si>
    <t>INTEGRARE ÎN SITUAȚIILE FINANCIARE</t>
  </si>
  <si>
    <t>https://amc360.ro/courses/curs-financial-controlling/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</si>
</sst>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;;\–"/>
    <numFmt numFmtId="165" formatCode="#,##0;\(#,##0\)"/>
    <numFmt numFmtId="166" formatCode="#,##0;\(#,##0\);\–"/>
    <numFmt numFmtId="167" formatCode="0.0%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Yu Gothic UI Regular"/>
    </font>
    <font>
      <sz val="10"/>
      <color rgb="FF0070C0"/>
      <name val="Yu Gothic UI Regular"/>
    </font>
    <font>
      <b/>
      <sz val="11"/>
      <color rgb="FFFFFFFF"/>
      <name val="Yu Gothic UI Regular"/>
    </font>
    <font>
      <b/>
      <sz val="10"/>
      <name val="Yu Gothic UI Regular"/>
    </font>
    <font>
      <b/>
      <sz val="10"/>
      <color rgb="FF0060A8"/>
      <name val="Yu Gothic UI Regular"/>
    </font>
    <font>
      <sz val="8"/>
      <name val="Yu Gothic UI Regular"/>
    </font>
    <font>
      <sz val="10"/>
      <color rgb="FF0060A8"/>
      <name val="Yu Gothic UI Regular"/>
    </font>
    <font>
      <sz val="10"/>
      <name val="Yu Gothic UI Regular"/>
    </font>
    <font>
      <sz val="10"/>
      <color theme="1"/>
      <name val="Yu Gothic UI Regular"/>
    </font>
    <font>
      <b/>
      <sz val="10"/>
      <color theme="1"/>
      <name val="Yu Gothic UI Regular"/>
    </font>
    <font>
      <sz val="10"/>
      <color theme="5" tint="0.39997558519241921"/>
      <name val="Yu Gothic UI Regular"/>
    </font>
    <font>
      <sz val="10"/>
      <color rgb="FFFF0000"/>
      <name val="Yu Gothic UI Regular"/>
    </font>
    <font>
      <b/>
      <sz val="10"/>
      <color theme="0"/>
      <name val="Yu Gothic UI Regular"/>
    </font>
    <font>
      <u/>
      <sz val="11"/>
      <color theme="10"/>
      <name val="Calibri"/>
      <family val="2"/>
      <scheme val="minor"/>
    </font>
    <font>
      <sz val="9"/>
      <color rgb="FF000000"/>
      <name val="Yu Gothic UI Regular"/>
    </font>
    <font>
      <sz val="8"/>
      <color rgb="FF0070C0"/>
      <name val="Yu Gothic UI Regular"/>
    </font>
    <font>
      <b/>
      <sz val="10"/>
      <color rgb="FFFFFFFF"/>
      <name val="Yu Gothic UI Regular"/>
    </font>
    <font>
      <b/>
      <sz val="10"/>
      <color rgb="FF002060"/>
      <name val="Yu Gothic UI Regular"/>
    </font>
    <font>
      <sz val="10"/>
      <color rgb="FFC00000"/>
      <name val="Yu Gothic UI Regular"/>
    </font>
    <font>
      <sz val="10"/>
      <color rgb="FF008000"/>
      <name val="Yu Gothic UI Regular"/>
    </font>
    <font>
      <i/>
      <sz val="9"/>
      <color rgb="FF002060"/>
      <name val="Yu Gothic UI Regular"/>
    </font>
    <font>
      <sz val="8"/>
      <color rgb="FF808080"/>
      <name val="Yu Gothic UI Regular"/>
    </font>
    <font>
      <b/>
      <sz val="10"/>
      <color rgb="FF9C5700"/>
      <name val="Yu Gothic UI Regular"/>
    </font>
    <font>
      <b/>
      <u/>
      <sz val="11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1F4E79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FA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9E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2DCDB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70C0"/>
      </bottom>
      <diagonal/>
    </border>
    <border>
      <left style="hair">
        <color rgb="FF00AAD2"/>
      </left>
      <right style="hair">
        <color rgb="FF00AAD2"/>
      </right>
      <top style="hair">
        <color rgb="FF00AAD2"/>
      </top>
      <bottom style="hair">
        <color rgb="FF00AAD2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rgb="FF002060"/>
      </bottom>
      <diagonal/>
    </border>
    <border>
      <left/>
      <right/>
      <top style="thin">
        <color rgb="FFBF8F00"/>
      </top>
      <bottom/>
      <diagonal/>
    </border>
    <border>
      <left/>
      <right/>
      <top/>
      <bottom style="thin">
        <color rgb="FFBF8F00"/>
      </bottom>
      <diagonal/>
    </border>
    <border>
      <left style="thin">
        <color rgb="FFBF8F00"/>
      </left>
      <right/>
      <top style="thin">
        <color rgb="FFBF8F00"/>
      </top>
      <bottom/>
      <diagonal/>
    </border>
    <border>
      <left style="thin">
        <color rgb="FFBF8F00"/>
      </left>
      <right/>
      <top/>
      <bottom style="thin">
        <color rgb="FFBF8F00"/>
      </bottom>
      <diagonal/>
    </border>
    <border>
      <left/>
      <right style="thin">
        <color rgb="FFBF8F00"/>
      </right>
      <top style="thin">
        <color rgb="FFBF8F00"/>
      </top>
      <bottom/>
      <diagonal/>
    </border>
    <border>
      <left/>
      <right style="thin">
        <color rgb="FFBF8F00"/>
      </right>
      <top/>
      <bottom style="thin">
        <color rgb="FFBF8F0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medium">
        <color rgb="FFD9D9D9"/>
      </top>
      <bottom style="thin">
        <color rgb="FFD9D9D9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128">
    <xf numFmtId="0" fontId="0" fillId="0" borderId="0" xfId="0"/>
    <xf numFmtId="0" fontId="2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1" xfId="0" applyFont="1" applyBorder="1"/>
    <xf numFmtId="1" fontId="6" fillId="0" borderId="1" xfId="0" applyNumberFormat="1" applyFont="1" applyBorder="1"/>
    <xf numFmtId="1" fontId="5" fillId="0" borderId="1" xfId="0" applyNumberFormat="1" applyFont="1" applyBorder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center"/>
    </xf>
    <xf numFmtId="0" fontId="5" fillId="5" borderId="0" xfId="0" applyFont="1" applyFill="1"/>
    <xf numFmtId="37" fontId="6" fillId="5" borderId="2" xfId="0" applyNumberFormat="1" applyFont="1" applyFill="1" applyBorder="1" applyAlignment="1">
      <alignment horizontal="right"/>
    </xf>
    <xf numFmtId="37" fontId="5" fillId="5" borderId="2" xfId="0" applyNumberFormat="1" applyFont="1" applyFill="1" applyBorder="1" applyAlignment="1">
      <alignment horizontal="right"/>
    </xf>
    <xf numFmtId="0" fontId="11" fillId="0" borderId="0" xfId="0" applyFont="1"/>
    <xf numFmtId="0" fontId="10" fillId="0" borderId="0" xfId="0" applyFont="1"/>
    <xf numFmtId="37" fontId="8" fillId="0" borderId="0" xfId="0" applyNumberFormat="1" applyFont="1" applyAlignment="1">
      <alignment horizontal="right"/>
    </xf>
    <xf numFmtId="37" fontId="9" fillId="0" borderId="0" xfId="0" applyNumberFormat="1" applyFont="1" applyAlignment="1">
      <alignment horizontal="right"/>
    </xf>
    <xf numFmtId="37" fontId="10" fillId="0" borderId="0" xfId="0" applyNumberFormat="1" applyFont="1"/>
    <xf numFmtId="37" fontId="9" fillId="6" borderId="2" xfId="0" applyNumberFormat="1" applyFont="1" applyFill="1" applyBorder="1" applyAlignment="1">
      <alignment horizontal="right"/>
    </xf>
    <xf numFmtId="0" fontId="5" fillId="0" borderId="0" xfId="0" applyFont="1"/>
    <xf numFmtId="37" fontId="11" fillId="0" borderId="0" xfId="0" applyNumberFormat="1" applyFont="1"/>
    <xf numFmtId="0" fontId="11" fillId="5" borderId="0" xfId="0" applyFont="1" applyFill="1"/>
    <xf numFmtId="37" fontId="11" fillId="5" borderId="0" xfId="0" applyNumberFormat="1" applyFont="1" applyFill="1"/>
    <xf numFmtId="9" fontId="11" fillId="0" borderId="0" xfId="0" applyNumberFormat="1" applyFont="1"/>
    <xf numFmtId="0" fontId="12" fillId="0" borderId="0" xfId="0" applyFont="1"/>
    <xf numFmtId="0" fontId="12" fillId="0" borderId="0" xfId="0" applyFont="1" applyAlignment="1">
      <alignment horizontal="center"/>
    </xf>
    <xf numFmtId="3" fontId="12" fillId="0" borderId="0" xfId="0" applyNumberFormat="1" applyFont="1" applyAlignment="1">
      <alignment horizontal="right"/>
    </xf>
    <xf numFmtId="37" fontId="8" fillId="0" borderId="2" xfId="0" applyNumberFormat="1" applyFont="1" applyBorder="1" applyAlignment="1">
      <alignment horizontal="right"/>
    </xf>
    <xf numFmtId="37" fontId="9" fillId="0" borderId="2" xfId="0" applyNumberFormat="1" applyFont="1" applyBorder="1" applyAlignment="1">
      <alignment horizontal="right"/>
    </xf>
    <xf numFmtId="37" fontId="6" fillId="0" borderId="0" xfId="0" applyNumberFormat="1" applyFont="1" applyAlignment="1">
      <alignment horizontal="right"/>
    </xf>
    <xf numFmtId="37" fontId="5" fillId="0" borderId="0" xfId="0" applyNumberFormat="1" applyFont="1" applyAlignment="1">
      <alignment horizontal="right"/>
    </xf>
    <xf numFmtId="9" fontId="11" fillId="0" borderId="0" xfId="1" applyFont="1"/>
    <xf numFmtId="0" fontId="13" fillId="0" borderId="0" xfId="0" applyFont="1"/>
    <xf numFmtId="37" fontId="13" fillId="0" borderId="0" xfId="0" applyNumberFormat="1" applyFont="1"/>
    <xf numFmtId="0" fontId="14" fillId="7" borderId="0" xfId="0" applyFont="1" applyFill="1" applyAlignment="1">
      <alignment horizontal="center"/>
    </xf>
    <xf numFmtId="0" fontId="10" fillId="7" borderId="0" xfId="0" applyFont="1" applyFill="1"/>
    <xf numFmtId="0" fontId="16" fillId="0" borderId="0" xfId="0" applyFont="1"/>
    <xf numFmtId="0" fontId="17" fillId="0" borderId="0" xfId="0" applyFont="1"/>
    <xf numFmtId="0" fontId="22" fillId="0" borderId="0" xfId="0" applyFont="1"/>
    <xf numFmtId="0" fontId="23" fillId="0" borderId="0" xfId="0" applyFont="1"/>
    <xf numFmtId="0" fontId="19" fillId="8" borderId="3" xfId="0" applyFont="1" applyFill="1" applyBorder="1" applyAlignment="1">
      <alignment vertical="top" wrapText="1"/>
    </xf>
    <xf numFmtId="0" fontId="10" fillId="8" borderId="3" xfId="0" applyFont="1" applyFill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1" fillId="0" borderId="3" xfId="0" applyFont="1" applyBorder="1" applyAlignment="1">
      <alignment horizontal="center" vertical="top" wrapText="1"/>
    </xf>
    <xf numFmtId="0" fontId="10" fillId="0" borderId="4" xfId="0" applyFont="1" applyBorder="1"/>
    <xf numFmtId="0" fontId="18" fillId="2" borderId="5" xfId="0" applyFont="1" applyFill="1" applyBorder="1"/>
    <xf numFmtId="0" fontId="18" fillId="2" borderId="5" xfId="0" applyFont="1" applyFill="1" applyBorder="1" applyAlignment="1">
      <alignment horizontal="center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8" fillId="2" borderId="5" xfId="0" applyFont="1" applyFill="1" applyBorder="1" applyAlignment="1">
      <alignment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 wrapText="1"/>
    </xf>
    <xf numFmtId="0" fontId="19" fillId="8" borderId="4" xfId="0" applyFont="1" applyFill="1" applyBorder="1" applyAlignment="1">
      <alignment vertical="center" wrapText="1"/>
    </xf>
    <xf numFmtId="0" fontId="10" fillId="8" borderId="4" xfId="0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9" fontId="6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9" fillId="8" borderId="3" xfId="0" applyFont="1" applyFill="1" applyBorder="1" applyAlignment="1">
      <alignment vertical="center" wrapText="1"/>
    </xf>
    <xf numFmtId="0" fontId="10" fillId="8" borderId="3" xfId="0" applyFont="1" applyFill="1" applyBorder="1" applyAlignment="1">
      <alignment vertical="center" wrapText="1"/>
    </xf>
    <xf numFmtId="0" fontId="20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5" fillId="2" borderId="0" xfId="2" applyFont="1" applyFill="1" applyAlignment="1">
      <alignment horizontal="left"/>
    </xf>
    <xf numFmtId="0" fontId="15" fillId="4" borderId="0" xfId="2" applyFill="1"/>
    <xf numFmtId="0" fontId="15" fillId="0" borderId="0" xfId="2"/>
    <xf numFmtId="0" fontId="25" fillId="3" borderId="0" xfId="2" applyFont="1" applyFill="1" applyAlignment="1">
      <alignment horizontal="left"/>
    </xf>
    <xf numFmtId="0" fontId="15" fillId="0" borderId="0" xfId="2" applyAlignment="1">
      <alignment vertical="center"/>
    </xf>
    <xf numFmtId="0" fontId="15" fillId="2" borderId="0" xfId="2" applyFill="1" applyAlignment="1">
      <alignment vertical="center"/>
    </xf>
    <xf numFmtId="0" fontId="15" fillId="2" borderId="12" xfId="2" applyFill="1" applyBorder="1" applyAlignment="1">
      <alignment vertical="center"/>
    </xf>
    <xf numFmtId="0" fontId="15" fillId="2" borderId="12" xfId="2" applyFill="1" applyBorder="1" applyAlignment="1">
      <alignment horizontal="center" vertical="center"/>
    </xf>
    <xf numFmtId="0" fontId="15" fillId="8" borderId="0" xfId="2" applyFill="1" applyAlignment="1">
      <alignment vertical="center" wrapText="1"/>
    </xf>
    <xf numFmtId="0" fontId="15" fillId="8" borderId="0" xfId="2" applyFill="1" applyAlignment="1">
      <alignment vertical="center"/>
    </xf>
    <xf numFmtId="0" fontId="15" fillId="0" borderId="13" xfId="2" applyBorder="1" applyAlignment="1">
      <alignment vertical="center" wrapText="1"/>
    </xf>
    <xf numFmtId="3" fontId="15" fillId="0" borderId="13" xfId="2" applyNumberFormat="1" applyBorder="1" applyAlignment="1">
      <alignment horizontal="right" vertical="center"/>
    </xf>
    <xf numFmtId="0" fontId="15" fillId="0" borderId="13" xfId="2" applyBorder="1" applyAlignment="1">
      <alignment vertical="center"/>
    </xf>
    <xf numFmtId="0" fontId="15" fillId="0" borderId="13" xfId="2" applyBorder="1" applyAlignment="1">
      <alignment horizontal="center" vertical="center"/>
    </xf>
    <xf numFmtId="0" fontId="15" fillId="0" borderId="14" xfId="2" applyBorder="1" applyAlignment="1">
      <alignment vertical="center" wrapText="1"/>
    </xf>
    <xf numFmtId="3" fontId="15" fillId="0" borderId="14" xfId="2" applyNumberFormat="1" applyBorder="1" applyAlignment="1">
      <alignment horizontal="right" vertical="center"/>
    </xf>
    <xf numFmtId="0" fontId="15" fillId="0" borderId="14" xfId="2" applyBorder="1" applyAlignment="1">
      <alignment vertical="center"/>
    </xf>
    <xf numFmtId="0" fontId="15" fillId="0" borderId="14" xfId="2" applyBorder="1" applyAlignment="1">
      <alignment horizontal="center" vertical="center"/>
    </xf>
    <xf numFmtId="0" fontId="15" fillId="0" borderId="16" xfId="2" applyBorder="1" applyAlignment="1">
      <alignment vertical="center" wrapText="1"/>
    </xf>
    <xf numFmtId="3" fontId="15" fillId="11" borderId="16" xfId="2" applyNumberFormat="1" applyFill="1" applyBorder="1" applyAlignment="1">
      <alignment horizontal="right" vertical="center"/>
    </xf>
    <xf numFmtId="0" fontId="15" fillId="0" borderId="16" xfId="2" applyBorder="1" applyAlignment="1">
      <alignment vertical="center"/>
    </xf>
    <xf numFmtId="0" fontId="15" fillId="11" borderId="16" xfId="2" applyFill="1" applyBorder="1" applyAlignment="1">
      <alignment vertical="center" wrapText="1"/>
    </xf>
    <xf numFmtId="0" fontId="15" fillId="0" borderId="15" xfId="2" applyBorder="1" applyAlignment="1">
      <alignment vertical="center" wrapText="1"/>
    </xf>
    <xf numFmtId="3" fontId="15" fillId="0" borderId="15" xfId="2" applyNumberFormat="1" applyBorder="1" applyAlignment="1">
      <alignment horizontal="right" vertical="center"/>
    </xf>
    <xf numFmtId="0" fontId="15" fillId="0" borderId="15" xfId="2" applyBorder="1" applyAlignment="1">
      <alignment vertical="center"/>
    </xf>
    <xf numFmtId="0" fontId="15" fillId="0" borderId="0" xfId="2" applyAlignment="1">
      <alignment vertical="center" wrapText="1"/>
    </xf>
    <xf numFmtId="0" fontId="15" fillId="12" borderId="0" xfId="2" applyFill="1" applyAlignment="1">
      <alignment vertical="center" wrapText="1"/>
    </xf>
    <xf numFmtId="0" fontId="15" fillId="12" borderId="0" xfId="2" applyFill="1" applyAlignment="1">
      <alignment vertical="center"/>
    </xf>
    <xf numFmtId="164" fontId="15" fillId="0" borderId="13" xfId="2" applyNumberFormat="1" applyBorder="1" applyAlignment="1">
      <alignment horizontal="right" vertical="center"/>
    </xf>
    <xf numFmtId="0" fontId="15" fillId="13" borderId="0" xfId="2" applyFill="1" applyAlignment="1">
      <alignment vertical="center" wrapText="1"/>
    </xf>
    <xf numFmtId="0" fontId="15" fillId="13" borderId="0" xfId="2" applyFill="1" applyAlignment="1">
      <alignment vertical="center"/>
    </xf>
    <xf numFmtId="0" fontId="15" fillId="14" borderId="0" xfId="2" applyFill="1" applyAlignment="1">
      <alignment vertical="center" wrapText="1"/>
    </xf>
    <xf numFmtId="0" fontId="15" fillId="14" borderId="0" xfId="2" applyFill="1" applyAlignment="1">
      <alignment vertical="center"/>
    </xf>
    <xf numFmtId="0" fontId="15" fillId="0" borderId="17" xfId="2" applyBorder="1" applyAlignment="1">
      <alignment vertical="center" wrapText="1"/>
    </xf>
    <xf numFmtId="3" fontId="15" fillId="11" borderId="17" xfId="2" applyNumberFormat="1" applyFill="1" applyBorder="1" applyAlignment="1">
      <alignment horizontal="right" vertical="center"/>
    </xf>
    <xf numFmtId="0" fontId="15" fillId="0" borderId="17" xfId="2" applyBorder="1" applyAlignment="1">
      <alignment vertical="center"/>
    </xf>
    <xf numFmtId="0" fontId="15" fillId="11" borderId="17" xfId="2" applyFill="1" applyBorder="1" applyAlignment="1">
      <alignment vertical="center" wrapText="1"/>
    </xf>
    <xf numFmtId="9" fontId="15" fillId="0" borderId="0" xfId="2" applyNumberFormat="1" applyAlignment="1">
      <alignment horizontal="right" vertical="center"/>
    </xf>
    <xf numFmtId="3" fontId="15" fillId="0" borderId="0" xfId="2" applyNumberFormat="1" applyAlignment="1">
      <alignment horizontal="right" vertical="center"/>
    </xf>
    <xf numFmtId="165" fontId="15" fillId="0" borderId="13" xfId="2" applyNumberFormat="1" applyBorder="1" applyAlignment="1">
      <alignment horizontal="right" vertical="center"/>
    </xf>
    <xf numFmtId="166" fontId="15" fillId="0" borderId="14" xfId="2" applyNumberFormat="1" applyBorder="1" applyAlignment="1">
      <alignment horizontal="right" vertical="center"/>
    </xf>
    <xf numFmtId="9" fontId="15" fillId="0" borderId="14" xfId="2" applyNumberFormat="1" applyBorder="1" applyAlignment="1">
      <alignment horizontal="right" vertical="center"/>
    </xf>
    <xf numFmtId="3" fontId="15" fillId="9" borderId="16" xfId="2" applyNumberFormat="1" applyFill="1" applyBorder="1" applyAlignment="1">
      <alignment horizontal="right" vertical="center"/>
    </xf>
    <xf numFmtId="0" fontId="15" fillId="0" borderId="16" xfId="2" applyBorder="1" applyAlignment="1">
      <alignment horizontal="center" vertical="center"/>
    </xf>
    <xf numFmtId="0" fontId="15" fillId="9" borderId="16" xfId="2" applyFill="1" applyBorder="1" applyAlignment="1">
      <alignment vertical="center" wrapText="1"/>
    </xf>
    <xf numFmtId="167" fontId="15" fillId="0" borderId="13" xfId="2" applyNumberFormat="1" applyBorder="1" applyAlignment="1">
      <alignment horizontal="right" vertical="center"/>
    </xf>
    <xf numFmtId="164" fontId="15" fillId="0" borderId="0" xfId="2" applyNumberFormat="1" applyAlignment="1">
      <alignment horizontal="right" vertical="center"/>
    </xf>
    <xf numFmtId="0" fontId="15" fillId="7" borderId="0" xfId="2" applyFill="1" applyAlignment="1">
      <alignment vertical="center"/>
    </xf>
    <xf numFmtId="0" fontId="15" fillId="0" borderId="0" xfId="2" applyAlignment="1">
      <alignment horizontal="center" vertical="center"/>
    </xf>
    <xf numFmtId="0" fontId="25" fillId="2" borderId="0" xfId="2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left" vertical="center"/>
    </xf>
    <xf numFmtId="0" fontId="24" fillId="9" borderId="8" xfId="0" applyFont="1" applyFill="1" applyBorder="1" applyAlignment="1">
      <alignment vertical="center" wrapText="1"/>
    </xf>
    <xf numFmtId="0" fontId="24" fillId="9" borderId="6" xfId="0" applyFont="1" applyFill="1" applyBorder="1" applyAlignment="1">
      <alignment vertical="center" wrapText="1"/>
    </xf>
    <xf numFmtId="0" fontId="24" fillId="9" borderId="10" xfId="0" applyFont="1" applyFill="1" applyBorder="1" applyAlignment="1">
      <alignment vertical="center" wrapText="1"/>
    </xf>
    <xf numFmtId="0" fontId="16" fillId="10" borderId="9" xfId="0" applyFont="1" applyFill="1" applyBorder="1" applyAlignment="1">
      <alignment vertical="center" wrapText="1"/>
    </xf>
    <xf numFmtId="0" fontId="16" fillId="10" borderId="7" xfId="0" applyFont="1" applyFill="1" applyBorder="1" applyAlignment="1">
      <alignment vertical="center" wrapText="1"/>
    </xf>
    <xf numFmtId="0" fontId="16" fillId="10" borderId="11" xfId="0" applyFont="1" applyFill="1" applyBorder="1" applyAlignment="1">
      <alignment vertical="center" wrapText="1"/>
    </xf>
  </cellXfs>
  <cellStyles count="3">
    <cellStyle name="Hyperlink" xfId="2" builtinId="8"/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amaria/Documents/amc360%20Control%20financiar%20planificare/AMC%20RO%20Corporate%20Finance%20Model.xlsx" TargetMode="External"/><Relationship Id="rId1" Type="http://schemas.openxmlformats.org/officeDocument/2006/relationships/externalLinkPath" Target="AMC%20RO%20Corporate%20Finance%20Mod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prins"/>
      <sheetName val="Dashboard"/>
      <sheetName val="Instrucțiuni"/>
      <sheetName val="Ipoteze"/>
      <sheetName val="Verificări"/>
      <sheetName val="Sit Fin Ist"/>
      <sheetName val="Sit Fin Vizual"/>
      <sheetName val="Analiză Buget"/>
      <sheetName val="Indicatori Ist"/>
      <sheetName val="Venituri CBV"/>
      <sheetName val="Venituri CBV Alt"/>
      <sheetName val="Salarii Pers"/>
      <sheetName val="Personal Alt"/>
      <sheetName val="Salarii Alt"/>
      <sheetName val="Cheltuieli Ind"/>
      <sheetName val="Alte Chelt"/>
      <sheetName val="Fond Rulm Net"/>
      <sheetName val="Imob Corp"/>
      <sheetName val="Imob Necorp"/>
      <sheetName val="Finanțare"/>
      <sheetName val="Impozit Profit"/>
      <sheetName val="CPP Prog"/>
      <sheetName val="Bilanț Prog"/>
      <sheetName val="Flux Num Prog"/>
      <sheetName val="Analiză V-O"/>
      <sheetName val="Indicatori Prog"/>
      <sheetName val="KPI Numerar"/>
      <sheetName val="KPI EBITDA"/>
      <sheetName val="Prag Rent"/>
      <sheetName val="CMPC"/>
      <sheetName val="DCF Evaluare"/>
      <sheetName val="Eval Multipli"/>
      <sheetName val="Comp Comparabile"/>
    </sheetNames>
    <sheetDataSet>
      <sheetData sheetId="0"/>
      <sheetData sheetId="1"/>
      <sheetData sheetId="2"/>
      <sheetData sheetId="3"/>
      <sheetData sheetId="4"/>
      <sheetData sheetId="5">
        <row r="71">
          <cell r="C71">
            <v>280</v>
          </cell>
          <cell r="D71">
            <v>310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1A09EE4-B473-9D48-9303-56C677344552}">
  <we:reference id="wa200009404" version="1.0.0.8" store="en-US" storeType="OMEX"/>
  <we:alternateReferences>
    <we:reference id="wa200009404" version="1.0.0.8" store="en-US" storeType="OMEX"/>
  </we:alternateReferences>
  <we:properties>
    <we:property name="claude.fileId" value="&quot;31de663e-76b6-48c3-9c87-98bcef8b3778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mc360.ro/courses/curs-financial-controlling/" TargetMode="External"/><Relationship Id="rId1" Type="http://schemas.openxmlformats.org/officeDocument/2006/relationships/hyperlink" Target="https://amc360.ro/courses/curs-financial-controlling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mc360.ro/courses/curs-financial-controll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4374E-8709-4D4B-87FB-8C6607C9D49B}">
  <dimension ref="A1:Q88"/>
  <sheetViews>
    <sheetView showGridLines="0" tabSelected="1" zoomScale="120" zoomScaleNormal="120" workbookViewId="0">
      <selection activeCell="F33" sqref="F33"/>
    </sheetView>
  </sheetViews>
  <sheetFormatPr baseColWidth="10" defaultColWidth="8.83203125" defaultRowHeight="14" x14ac:dyDescent="0.2"/>
  <cols>
    <col min="1" max="1" width="6.6640625" style="10" customWidth="1"/>
    <col min="2" max="2" width="37.6640625" style="15" customWidth="1"/>
    <col min="3" max="9" width="11" style="15" customWidth="1"/>
    <col min="10" max="16" width="8.83203125" style="15"/>
    <col min="17" max="17" width="53.33203125" style="15" customWidth="1"/>
    <col min="18" max="16384" width="8.83203125" style="15"/>
  </cols>
  <sheetData>
    <row r="1" spans="1:17" s="1" customFormat="1" ht="16" x14ac:dyDescent="0.25">
      <c r="B1" s="70" t="s">
        <v>0</v>
      </c>
    </row>
    <row r="3" spans="1:17" s="3" customFormat="1" x14ac:dyDescent="0.2">
      <c r="A3" s="2"/>
    </row>
    <row r="4" spans="1:17" s="3" customFormat="1" ht="15" x14ac:dyDescent="0.2">
      <c r="A4" s="2"/>
      <c r="Q4" s="73" t="s">
        <v>278</v>
      </c>
    </row>
    <row r="5" spans="1:17" s="3" customFormat="1" ht="16" thickBot="1" x14ac:dyDescent="0.25">
      <c r="A5" s="2"/>
      <c r="B5" s="4" t="s">
        <v>1</v>
      </c>
      <c r="C5" s="5">
        <f ca="1">D5-1</f>
        <v>2025</v>
      </c>
      <c r="D5" s="5">
        <f ca="1">YEAR(TODAY())</f>
        <v>2026</v>
      </c>
      <c r="E5" s="6">
        <f ca="1">D5+1</f>
        <v>2027</v>
      </c>
      <c r="F5" s="6">
        <f t="shared" ref="F5:H5" ca="1" si="0">E5+1</f>
        <v>2028</v>
      </c>
      <c r="G5" s="6">
        <f t="shared" ca="1" si="0"/>
        <v>2029</v>
      </c>
      <c r="H5" s="6">
        <f t="shared" ca="1" si="0"/>
        <v>2030</v>
      </c>
      <c r="I5" s="6">
        <v>2031</v>
      </c>
      <c r="J5" s="6">
        <v>2032</v>
      </c>
      <c r="K5" s="6">
        <v>2033</v>
      </c>
      <c r="L5" s="6">
        <v>2034</v>
      </c>
      <c r="M5" s="6">
        <v>2035</v>
      </c>
      <c r="N5" s="6">
        <v>2036</v>
      </c>
      <c r="O5" s="6">
        <v>2037</v>
      </c>
      <c r="P5" s="6">
        <v>2038</v>
      </c>
      <c r="Q5" s="71" t="s">
        <v>2</v>
      </c>
    </row>
    <row r="6" spans="1:17" s="3" customFormat="1" ht="15" x14ac:dyDescent="0.2">
      <c r="A6" s="2"/>
      <c r="B6" s="7" t="s">
        <v>31</v>
      </c>
      <c r="C6" s="8"/>
      <c r="D6" s="8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72"/>
    </row>
    <row r="7" spans="1:17" s="3" customFormat="1" ht="15" x14ac:dyDescent="0.2">
      <c r="A7" s="2"/>
      <c r="B7" s="9"/>
      <c r="C7" s="8"/>
      <c r="D7" s="8"/>
      <c r="E7" s="9"/>
      <c r="F7" s="9"/>
      <c r="G7" s="9"/>
      <c r="H7" s="9"/>
      <c r="I7" s="9"/>
      <c r="Q7" s="72"/>
    </row>
    <row r="8" spans="1:17" ht="15" x14ac:dyDescent="0.2">
      <c r="B8" s="11" t="s">
        <v>3</v>
      </c>
      <c r="C8" s="12">
        <v>1470</v>
      </c>
      <c r="D8" s="12">
        <v>1700</v>
      </c>
      <c r="E8" s="13">
        <v>1446.6908419278452</v>
      </c>
      <c r="F8" s="13">
        <v>1445.089408746959</v>
      </c>
      <c r="G8" s="13">
        <v>1650.9486668406332</v>
      </c>
      <c r="H8" s="13">
        <v>1661.9209416358526</v>
      </c>
      <c r="I8" s="13">
        <v>1887.7950373900057</v>
      </c>
      <c r="J8" s="13">
        <v>2138.549848488814</v>
      </c>
      <c r="K8" s="13">
        <v>1956.1685426949009</v>
      </c>
      <c r="L8" s="13">
        <v>1884.5383279753585</v>
      </c>
      <c r="M8" s="13">
        <v>1686.1133192973982</v>
      </c>
      <c r="N8" s="13">
        <v>1478.2817305897138</v>
      </c>
      <c r="O8" s="13">
        <v>1284.1079308996902</v>
      </c>
      <c r="P8" s="13">
        <v>1694.7047314597003</v>
      </c>
      <c r="Q8" s="72" t="s">
        <v>28</v>
      </c>
    </row>
    <row r="9" spans="1:17" ht="15" x14ac:dyDescent="0.2">
      <c r="B9" s="9"/>
      <c r="C9" s="16"/>
      <c r="D9" s="16"/>
      <c r="E9" s="17"/>
      <c r="F9" s="17"/>
      <c r="G9" s="17"/>
      <c r="H9" s="17"/>
      <c r="I9" s="17"/>
      <c r="J9" s="18"/>
      <c r="Q9" s="72"/>
    </row>
    <row r="10" spans="1:17" ht="15" x14ac:dyDescent="0.2">
      <c r="B10" s="9" t="s">
        <v>4</v>
      </c>
      <c r="C10" s="16"/>
      <c r="D10" s="16"/>
      <c r="E10" s="19">
        <v>300</v>
      </c>
      <c r="F10" s="19">
        <v>300</v>
      </c>
      <c r="G10" s="19">
        <v>300</v>
      </c>
      <c r="H10" s="19">
        <v>300</v>
      </c>
      <c r="I10" s="19">
        <v>300</v>
      </c>
      <c r="J10" s="19">
        <v>200</v>
      </c>
      <c r="K10" s="19">
        <v>200</v>
      </c>
      <c r="L10" s="19">
        <v>200</v>
      </c>
      <c r="M10" s="19">
        <v>200</v>
      </c>
      <c r="N10" s="19">
        <v>200</v>
      </c>
      <c r="O10" s="19">
        <v>200</v>
      </c>
      <c r="P10" s="19">
        <v>300</v>
      </c>
      <c r="Q10" s="72" t="s">
        <v>5</v>
      </c>
    </row>
    <row r="11" spans="1:17" ht="15" x14ac:dyDescent="0.2">
      <c r="B11" s="9" t="s">
        <v>6</v>
      </c>
      <c r="C11" s="16"/>
      <c r="D11" s="16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72" t="s">
        <v>7</v>
      </c>
    </row>
    <row r="12" spans="1:17" ht="15" x14ac:dyDescent="0.2">
      <c r="B12" s="9" t="s">
        <v>8</v>
      </c>
      <c r="C12" s="16"/>
      <c r="D12" s="16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72" t="s">
        <v>9</v>
      </c>
    </row>
    <row r="13" spans="1:17" ht="15" x14ac:dyDescent="0.2">
      <c r="B13" s="20" t="s">
        <v>10</v>
      </c>
      <c r="C13" s="16"/>
      <c r="D13" s="16"/>
      <c r="E13" s="21">
        <f>SUM(E10:E12)</f>
        <v>300</v>
      </c>
      <c r="F13" s="21">
        <f t="shared" ref="F13:P13" si="1">SUM(F10:F12)</f>
        <v>300</v>
      </c>
      <c r="G13" s="21">
        <f t="shared" si="1"/>
        <v>300</v>
      </c>
      <c r="H13" s="21">
        <f t="shared" si="1"/>
        <v>300</v>
      </c>
      <c r="I13" s="21">
        <f t="shared" si="1"/>
        <v>300</v>
      </c>
      <c r="J13" s="21">
        <f t="shared" si="1"/>
        <v>200</v>
      </c>
      <c r="K13" s="21">
        <f t="shared" si="1"/>
        <v>200</v>
      </c>
      <c r="L13" s="21">
        <f t="shared" si="1"/>
        <v>200</v>
      </c>
      <c r="M13" s="21">
        <f t="shared" si="1"/>
        <v>200</v>
      </c>
      <c r="N13" s="21">
        <f t="shared" si="1"/>
        <v>200</v>
      </c>
      <c r="O13" s="21">
        <f t="shared" si="1"/>
        <v>200</v>
      </c>
      <c r="P13" s="21">
        <f t="shared" si="1"/>
        <v>300</v>
      </c>
      <c r="Q13" s="72" t="s">
        <v>11</v>
      </c>
    </row>
    <row r="14" spans="1:17" ht="15" x14ac:dyDescent="0.2">
      <c r="D14" s="16"/>
      <c r="E14" s="16"/>
      <c r="F14" s="16"/>
      <c r="G14" s="16"/>
      <c r="H14" s="16"/>
      <c r="I14" s="16"/>
      <c r="J14" s="16"/>
      <c r="Q14" s="72"/>
    </row>
    <row r="15" spans="1:17" ht="15" x14ac:dyDescent="0.2">
      <c r="B15" s="9" t="s">
        <v>12</v>
      </c>
      <c r="C15" s="16"/>
      <c r="D15" s="16"/>
      <c r="E15" s="19">
        <v>150</v>
      </c>
      <c r="F15" s="19">
        <v>150</v>
      </c>
      <c r="G15" s="19">
        <v>150</v>
      </c>
      <c r="H15" s="19">
        <v>250</v>
      </c>
      <c r="I15" s="19">
        <v>150</v>
      </c>
      <c r="J15" s="19">
        <v>10</v>
      </c>
      <c r="K15" s="19">
        <v>10</v>
      </c>
      <c r="L15" s="19">
        <v>10</v>
      </c>
      <c r="M15" s="19">
        <v>10</v>
      </c>
      <c r="N15" s="19">
        <v>10</v>
      </c>
      <c r="O15" s="19">
        <v>10</v>
      </c>
      <c r="P15" s="19">
        <v>10</v>
      </c>
      <c r="Q15" s="72" t="s">
        <v>13</v>
      </c>
    </row>
    <row r="16" spans="1:17" ht="15" x14ac:dyDescent="0.2">
      <c r="B16" s="9" t="s">
        <v>14</v>
      </c>
      <c r="C16" s="16"/>
      <c r="D16" s="16"/>
      <c r="E16" s="19"/>
      <c r="F16" s="19"/>
      <c r="G16" s="19"/>
      <c r="H16" s="19"/>
      <c r="I16" s="19"/>
      <c r="J16" s="19">
        <v>25</v>
      </c>
      <c r="K16" s="19">
        <v>25</v>
      </c>
      <c r="L16" s="19">
        <v>25</v>
      </c>
      <c r="M16" s="19">
        <v>25</v>
      </c>
      <c r="N16" s="19">
        <v>25</v>
      </c>
      <c r="O16" s="19">
        <v>25</v>
      </c>
      <c r="P16" s="19">
        <v>25</v>
      </c>
      <c r="Q16" s="72" t="s">
        <v>15</v>
      </c>
    </row>
    <row r="17" spans="2:17" ht="15" x14ac:dyDescent="0.2">
      <c r="B17" s="9" t="s">
        <v>16</v>
      </c>
      <c r="C17" s="16"/>
      <c r="D17" s="16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72" t="s">
        <v>17</v>
      </c>
    </row>
    <row r="18" spans="2:17" ht="15" x14ac:dyDescent="0.2">
      <c r="B18" s="20" t="s">
        <v>18</v>
      </c>
      <c r="C18" s="16"/>
      <c r="D18" s="16"/>
      <c r="E18" s="21">
        <f>SUM(E15:E17)</f>
        <v>150</v>
      </c>
      <c r="F18" s="21">
        <f t="shared" ref="F18:P18" si="2">SUM(F15:F17)</f>
        <v>150</v>
      </c>
      <c r="G18" s="21">
        <f t="shared" si="2"/>
        <v>150</v>
      </c>
      <c r="H18" s="21">
        <f t="shared" si="2"/>
        <v>250</v>
      </c>
      <c r="I18" s="21">
        <f t="shared" si="2"/>
        <v>150</v>
      </c>
      <c r="J18" s="21">
        <f t="shared" si="2"/>
        <v>35</v>
      </c>
      <c r="K18" s="21">
        <f t="shared" si="2"/>
        <v>35</v>
      </c>
      <c r="L18" s="21">
        <f t="shared" si="2"/>
        <v>35</v>
      </c>
      <c r="M18" s="21">
        <f t="shared" si="2"/>
        <v>35</v>
      </c>
      <c r="N18" s="21">
        <f t="shared" si="2"/>
        <v>35</v>
      </c>
      <c r="O18" s="21">
        <f t="shared" si="2"/>
        <v>35</v>
      </c>
      <c r="P18" s="21">
        <f t="shared" si="2"/>
        <v>35</v>
      </c>
      <c r="Q18" s="72" t="s">
        <v>19</v>
      </c>
    </row>
    <row r="19" spans="2:17" ht="15" x14ac:dyDescent="0.2">
      <c r="J19" s="18"/>
      <c r="Q19" s="72"/>
    </row>
    <row r="20" spans="2:17" ht="15" x14ac:dyDescent="0.2">
      <c r="B20" s="11" t="s">
        <v>20</v>
      </c>
      <c r="C20" s="22"/>
      <c r="D20" s="22"/>
      <c r="E20" s="23">
        <f>+E8+E13-E18</f>
        <v>1596.6908419278452</v>
      </c>
      <c r="F20" s="23">
        <f t="shared" ref="F20:P20" si="3">+F8+F13-F18</f>
        <v>1595.089408746959</v>
      </c>
      <c r="G20" s="23">
        <f t="shared" si="3"/>
        <v>1800.9486668406332</v>
      </c>
      <c r="H20" s="23">
        <f t="shared" si="3"/>
        <v>1711.9209416358526</v>
      </c>
      <c r="I20" s="23">
        <f t="shared" si="3"/>
        <v>2037.7950373900057</v>
      </c>
      <c r="J20" s="23">
        <f t="shared" si="3"/>
        <v>2303.549848488814</v>
      </c>
      <c r="K20" s="23">
        <f>+K8+K13-K18</f>
        <v>2121.1685426949007</v>
      </c>
      <c r="L20" s="23">
        <f t="shared" si="3"/>
        <v>2049.5383279753587</v>
      </c>
      <c r="M20" s="23">
        <f t="shared" si="3"/>
        <v>1851.1133192973982</v>
      </c>
      <c r="N20" s="23">
        <f t="shared" si="3"/>
        <v>1643.2817305897138</v>
      </c>
      <c r="O20" s="23">
        <f t="shared" si="3"/>
        <v>1449.1079308996902</v>
      </c>
      <c r="P20" s="23">
        <f t="shared" si="3"/>
        <v>1959.7047314597003</v>
      </c>
      <c r="Q20" s="72" t="s">
        <v>21</v>
      </c>
    </row>
    <row r="21" spans="2:17" ht="15" x14ac:dyDescent="0.2">
      <c r="Q21" s="72"/>
    </row>
    <row r="22" spans="2:17" ht="15" x14ac:dyDescent="0.2">
      <c r="B22" s="14" t="s">
        <v>22</v>
      </c>
      <c r="C22" s="24">
        <v>0.16</v>
      </c>
      <c r="D22" s="24">
        <v>0.16</v>
      </c>
      <c r="E22" s="24">
        <v>0.16</v>
      </c>
      <c r="F22" s="24">
        <v>0.16</v>
      </c>
      <c r="G22" s="24">
        <v>0.16</v>
      </c>
      <c r="H22" s="24">
        <v>0.16</v>
      </c>
      <c r="I22" s="24">
        <v>0.16</v>
      </c>
      <c r="J22" s="24">
        <v>0.16</v>
      </c>
      <c r="K22" s="24">
        <v>0.16</v>
      </c>
      <c r="L22" s="24">
        <v>0.16</v>
      </c>
      <c r="M22" s="24">
        <v>0.16</v>
      </c>
      <c r="N22" s="24">
        <v>0.16</v>
      </c>
      <c r="O22" s="24">
        <v>0.16</v>
      </c>
      <c r="P22" s="24">
        <v>0.16</v>
      </c>
      <c r="Q22" s="72" t="s">
        <v>29</v>
      </c>
    </row>
    <row r="23" spans="2:17" ht="15" x14ac:dyDescent="0.2">
      <c r="Q23" s="72"/>
    </row>
    <row r="24" spans="2:17" ht="15" x14ac:dyDescent="0.2">
      <c r="B24" s="25"/>
      <c r="C24" s="26"/>
      <c r="D24" s="26"/>
      <c r="E24" s="27"/>
      <c r="F24" s="27"/>
      <c r="G24" s="25"/>
      <c r="H24" s="25"/>
      <c r="Q24" s="72"/>
    </row>
    <row r="25" spans="2:17" ht="15" x14ac:dyDescent="0.2">
      <c r="B25" s="15" t="s">
        <v>23</v>
      </c>
      <c r="C25" s="28">
        <v>280</v>
      </c>
      <c r="D25" s="28">
        <v>310</v>
      </c>
      <c r="E25" s="29">
        <f>IF(E20&gt;0,E20*E22,0)</f>
        <v>255.47053470845523</v>
      </c>
      <c r="F25" s="29">
        <f t="shared" ref="F25:P25" si="4">IF(F20&gt;0,F20*F22,0)</f>
        <v>255.21430539951345</v>
      </c>
      <c r="G25" s="29">
        <f t="shared" si="4"/>
        <v>288.15178669450131</v>
      </c>
      <c r="H25" s="29">
        <f t="shared" si="4"/>
        <v>273.90735066173642</v>
      </c>
      <c r="I25" s="29">
        <f t="shared" si="4"/>
        <v>326.04720598240095</v>
      </c>
      <c r="J25" s="29">
        <f t="shared" si="4"/>
        <v>368.56797575821025</v>
      </c>
      <c r="K25" s="29">
        <f>IF(K20&gt;0,K20*K22,0)</f>
        <v>339.38696683118411</v>
      </c>
      <c r="L25" s="29">
        <f t="shared" si="4"/>
        <v>327.92613247605738</v>
      </c>
      <c r="M25" s="29">
        <f t="shared" si="4"/>
        <v>296.17813108758372</v>
      </c>
      <c r="N25" s="29">
        <f t="shared" si="4"/>
        <v>262.92507689435422</v>
      </c>
      <c r="O25" s="29">
        <f t="shared" si="4"/>
        <v>231.85726894395043</v>
      </c>
      <c r="P25" s="29">
        <f t="shared" si="4"/>
        <v>313.55275703355204</v>
      </c>
      <c r="Q25" s="72" t="s">
        <v>30</v>
      </c>
    </row>
    <row r="26" spans="2:17" ht="15" x14ac:dyDescent="0.2">
      <c r="B26" s="20"/>
      <c r="C26" s="30"/>
      <c r="D26" s="30"/>
      <c r="E26" s="31"/>
      <c r="F26" s="31"/>
      <c r="G26" s="31"/>
      <c r="H26" s="31"/>
      <c r="I26" s="31"/>
      <c r="J26" s="14"/>
      <c r="K26" s="14"/>
      <c r="Q26" s="72"/>
    </row>
    <row r="27" spans="2:17" ht="15" x14ac:dyDescent="0.2">
      <c r="B27" s="14" t="s">
        <v>24</v>
      </c>
      <c r="C27" s="32">
        <f>+C25/C8</f>
        <v>0.19047619047619047</v>
      </c>
      <c r="D27" s="32">
        <f t="shared" ref="D27:P27" si="5">+D25/D8</f>
        <v>0.18235294117647058</v>
      </c>
      <c r="E27" s="32">
        <f t="shared" si="5"/>
        <v>0.1765895845224387</v>
      </c>
      <c r="F27" s="32">
        <f t="shared" si="5"/>
        <v>0.17660796892893324</v>
      </c>
      <c r="G27" s="32">
        <f t="shared" si="5"/>
        <v>0.17453709644766122</v>
      </c>
      <c r="H27" s="32">
        <f t="shared" si="5"/>
        <v>0.16481370671707493</v>
      </c>
      <c r="I27" s="32">
        <f t="shared" si="5"/>
        <v>0.1727132445655655</v>
      </c>
      <c r="J27" s="32">
        <f t="shared" si="5"/>
        <v>0.17234481394888004</v>
      </c>
      <c r="K27" s="32">
        <f t="shared" si="5"/>
        <v>0.17349576962506011</v>
      </c>
      <c r="L27" s="32">
        <f t="shared" si="5"/>
        <v>0.17400873604325293</v>
      </c>
      <c r="M27" s="32">
        <f t="shared" si="5"/>
        <v>0.17565731063141168</v>
      </c>
      <c r="N27" s="32">
        <f t="shared" si="5"/>
        <v>0.17785857151158094</v>
      </c>
      <c r="O27" s="32">
        <f t="shared" si="5"/>
        <v>0.18055901950664166</v>
      </c>
      <c r="P27" s="32">
        <f t="shared" si="5"/>
        <v>0.18501910758429263</v>
      </c>
      <c r="Q27" s="72" t="s">
        <v>25</v>
      </c>
    </row>
    <row r="28" spans="2:17" ht="15" x14ac:dyDescent="0.2">
      <c r="Q28" s="72"/>
    </row>
    <row r="29" spans="2:17" ht="15" x14ac:dyDescent="0.2">
      <c r="B29" s="33" t="s">
        <v>26</v>
      </c>
      <c r="C29" s="34">
        <f>+'[1]Sit Fin Ist'!C71-'Impozit Profit'!C25</f>
        <v>0</v>
      </c>
      <c r="D29" s="34">
        <f>+'[1]Sit Fin Ist'!D71-'Impozit Profit'!D25</f>
        <v>0</v>
      </c>
      <c r="Q29" s="72" t="s">
        <v>27</v>
      </c>
    </row>
    <row r="88" spans="1:1" s="36" customFormat="1" x14ac:dyDescent="0.2">
      <c r="A88" s="35">
        <v>2</v>
      </c>
    </row>
  </sheetData>
  <hyperlinks>
    <hyperlink ref="B1" r:id="rId1" xr:uid="{AD04BEEB-49AC-F946-8866-CB64F90F6B5D}"/>
    <hyperlink ref="Q4:Q29" r:id="rId2" display="INTEGRARE ÎN SITUAȚIILE FINANCIARE" xr:uid="{2B3D30C4-F0D3-2E42-A86F-6D5319A3A65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BB3D6-D376-144E-BC43-1F6E5289A72A}">
  <dimension ref="A1:Q88"/>
  <sheetViews>
    <sheetView showGridLines="0" topLeftCell="B1" zoomScale="120" zoomScaleNormal="120" workbookViewId="0">
      <selection activeCell="B1" sqref="B1:G1"/>
    </sheetView>
  </sheetViews>
  <sheetFormatPr baseColWidth="10" defaultColWidth="8.83203125" defaultRowHeight="15" x14ac:dyDescent="0.2"/>
  <cols>
    <col min="1" max="1" width="2.6640625" style="118" customWidth="1"/>
    <col min="2" max="2" width="50" style="74" customWidth="1"/>
    <col min="3" max="5" width="15.83203125" style="74" customWidth="1"/>
    <col min="6" max="6" width="22.5" style="74" customWidth="1"/>
    <col min="7" max="7" width="60" style="74" customWidth="1"/>
    <col min="8" max="8" width="2.6640625" style="74" customWidth="1"/>
    <col min="9" max="9" width="11" style="74" customWidth="1"/>
    <col min="10" max="16" width="8.83203125" style="74"/>
    <col min="17" max="17" width="53.33203125" style="74" customWidth="1"/>
    <col min="18" max="16384" width="8.83203125" style="74"/>
  </cols>
  <sheetData>
    <row r="1" spans="1:17" s="75" customFormat="1" x14ac:dyDescent="0.2">
      <c r="A1" s="74" t="s">
        <v>279</v>
      </c>
      <c r="B1" s="119" t="s">
        <v>189</v>
      </c>
      <c r="C1" s="119"/>
      <c r="D1" s="119"/>
      <c r="E1" s="119"/>
      <c r="F1" s="119"/>
      <c r="G1" s="119"/>
      <c r="H1" s="74"/>
      <c r="I1" s="74"/>
      <c r="J1" s="74"/>
      <c r="K1" s="74"/>
      <c r="L1" s="74"/>
      <c r="M1" s="74"/>
      <c r="N1" s="74"/>
      <c r="O1" s="74"/>
      <c r="P1" s="74"/>
      <c r="Q1" s="74"/>
    </row>
    <row r="2" spans="1:17" x14ac:dyDescent="0.2">
      <c r="A2" s="74"/>
      <c r="B2" s="74" t="s">
        <v>190</v>
      </c>
    </row>
    <row r="3" spans="1:17" x14ac:dyDescent="0.2">
      <c r="A3" s="74"/>
      <c r="B3" s="74" t="s">
        <v>191</v>
      </c>
    </row>
    <row r="4" spans="1:17" x14ac:dyDescent="0.2">
      <c r="A4" s="74"/>
    </row>
    <row r="5" spans="1:17" x14ac:dyDescent="0.2">
      <c r="A5" s="74"/>
      <c r="B5" s="76" t="s">
        <v>131</v>
      </c>
      <c r="C5" s="77" t="s">
        <v>192</v>
      </c>
      <c r="D5" s="77" t="s">
        <v>115</v>
      </c>
      <c r="E5" s="77" t="s">
        <v>74</v>
      </c>
      <c r="F5" s="77" t="s">
        <v>133</v>
      </c>
      <c r="G5" s="76" t="s">
        <v>193</v>
      </c>
    </row>
    <row r="6" spans="1:17" x14ac:dyDescent="0.2">
      <c r="A6" s="74"/>
    </row>
    <row r="7" spans="1:17" ht="16" x14ac:dyDescent="0.2">
      <c r="A7" s="74"/>
      <c r="B7" s="78" t="s">
        <v>194</v>
      </c>
      <c r="C7" s="79"/>
      <c r="D7" s="79"/>
      <c r="E7" s="79"/>
      <c r="F7" s="79"/>
      <c r="G7" s="78"/>
    </row>
    <row r="8" spans="1:17" ht="16" x14ac:dyDescent="0.2">
      <c r="A8" s="74"/>
      <c r="B8" s="80" t="s">
        <v>195</v>
      </c>
      <c r="C8" s="81">
        <v>2350000</v>
      </c>
      <c r="D8" s="82"/>
      <c r="E8" s="82"/>
      <c r="F8" s="83" t="s">
        <v>196</v>
      </c>
      <c r="G8" s="80" t="s">
        <v>197</v>
      </c>
    </row>
    <row r="9" spans="1:17" ht="16" x14ac:dyDescent="0.2">
      <c r="A9" s="74"/>
      <c r="B9" s="80" t="s">
        <v>198</v>
      </c>
      <c r="C9" s="81">
        <v>120000</v>
      </c>
      <c r="D9" s="82"/>
      <c r="E9" s="82"/>
      <c r="F9" s="83" t="s">
        <v>196</v>
      </c>
      <c r="G9" s="80" t="s">
        <v>199</v>
      </c>
    </row>
    <row r="10" spans="1:17" ht="16" x14ac:dyDescent="0.2">
      <c r="A10" s="74"/>
      <c r="B10" s="80" t="s">
        <v>200</v>
      </c>
      <c r="C10" s="81">
        <v>8000</v>
      </c>
      <c r="D10" s="82"/>
      <c r="E10" s="82"/>
      <c r="F10" s="83" t="s">
        <v>196</v>
      </c>
      <c r="G10" s="80" t="s">
        <v>201</v>
      </c>
    </row>
    <row r="11" spans="1:17" ht="32" x14ac:dyDescent="0.2">
      <c r="A11" s="74"/>
      <c r="B11" s="80" t="s">
        <v>202</v>
      </c>
      <c r="C11" s="81">
        <v>50000</v>
      </c>
      <c r="D11" s="82"/>
      <c r="E11" s="82"/>
      <c r="F11" s="83" t="s">
        <v>203</v>
      </c>
      <c r="G11" s="80" t="s">
        <v>204</v>
      </c>
    </row>
    <row r="12" spans="1:17" ht="33" thickBot="1" x14ac:dyDescent="0.25">
      <c r="A12" s="74"/>
      <c r="B12" s="84" t="s">
        <v>205</v>
      </c>
      <c r="C12" s="85">
        <v>20000</v>
      </c>
      <c r="D12" s="86"/>
      <c r="E12" s="86"/>
      <c r="F12" s="87" t="s">
        <v>206</v>
      </c>
      <c r="G12" s="84" t="s">
        <v>207</v>
      </c>
    </row>
    <row r="13" spans="1:17" ht="16" x14ac:dyDescent="0.2">
      <c r="A13" s="74"/>
      <c r="B13" s="88" t="s">
        <v>208</v>
      </c>
      <c r="C13" s="89">
        <f>SUM(C8:C12)</f>
        <v>2548000</v>
      </c>
      <c r="D13" s="90"/>
      <c r="E13" s="90"/>
      <c r="F13" s="90"/>
      <c r="G13" s="91" t="s">
        <v>209</v>
      </c>
    </row>
    <row r="14" spans="1:17" ht="16" x14ac:dyDescent="0.2">
      <c r="A14" s="74"/>
      <c r="B14" s="92" t="s">
        <v>210</v>
      </c>
      <c r="C14" s="93">
        <f>C11+C12</f>
        <v>70000</v>
      </c>
      <c r="D14" s="94"/>
      <c r="E14" s="94"/>
      <c r="F14" s="94"/>
      <c r="G14" s="92" t="s">
        <v>211</v>
      </c>
    </row>
    <row r="15" spans="1:17" x14ac:dyDescent="0.2">
      <c r="A15" s="74"/>
      <c r="B15" s="95"/>
      <c r="G15" s="95"/>
    </row>
    <row r="16" spans="1:17" ht="16" x14ac:dyDescent="0.2">
      <c r="A16" s="74"/>
      <c r="B16" s="78" t="s">
        <v>212</v>
      </c>
      <c r="C16" s="79"/>
      <c r="D16" s="79"/>
      <c r="E16" s="79"/>
      <c r="F16" s="79"/>
      <c r="G16" s="78"/>
    </row>
    <row r="17" spans="1:7" ht="16" x14ac:dyDescent="0.2">
      <c r="A17" s="74"/>
      <c r="B17" s="96" t="s">
        <v>213</v>
      </c>
      <c r="C17" s="97"/>
      <c r="D17" s="97"/>
      <c r="E17" s="97"/>
      <c r="F17" s="97"/>
      <c r="G17" s="96"/>
    </row>
    <row r="18" spans="1:7" ht="16" x14ac:dyDescent="0.2">
      <c r="A18" s="74"/>
      <c r="B18" s="80" t="s">
        <v>214</v>
      </c>
      <c r="C18" s="81">
        <v>1500000</v>
      </c>
      <c r="D18" s="81">
        <f>C18</f>
        <v>1500000</v>
      </c>
      <c r="E18" s="98">
        <f>C18-D18</f>
        <v>0</v>
      </c>
      <c r="F18" s="83" t="s">
        <v>110</v>
      </c>
      <c r="G18" s="80" t="s">
        <v>215</v>
      </c>
    </row>
    <row r="19" spans="1:7" ht="32" x14ac:dyDescent="0.2">
      <c r="A19" s="74"/>
      <c r="B19" s="80" t="s">
        <v>216</v>
      </c>
      <c r="C19" s="81">
        <v>380000</v>
      </c>
      <c r="D19" s="81">
        <f>C19</f>
        <v>380000</v>
      </c>
      <c r="E19" s="98">
        <f>C19-D19</f>
        <v>0</v>
      </c>
      <c r="F19" s="83" t="s">
        <v>107</v>
      </c>
      <c r="G19" s="80" t="s">
        <v>217</v>
      </c>
    </row>
    <row r="20" spans="1:7" ht="32" x14ac:dyDescent="0.2">
      <c r="A20" s="74"/>
      <c r="B20" s="80" t="s">
        <v>218</v>
      </c>
      <c r="C20" s="81">
        <v>145000</v>
      </c>
      <c r="D20" s="81">
        <f>C20</f>
        <v>145000</v>
      </c>
      <c r="E20" s="98">
        <f>C20-D20</f>
        <v>0</v>
      </c>
      <c r="F20" s="83" t="s">
        <v>110</v>
      </c>
      <c r="G20" s="80" t="s">
        <v>219</v>
      </c>
    </row>
    <row r="21" spans="1:7" ht="16" x14ac:dyDescent="0.2">
      <c r="A21" s="74"/>
      <c r="B21" s="80" t="s">
        <v>220</v>
      </c>
      <c r="C21" s="81">
        <v>60000</v>
      </c>
      <c r="D21" s="81">
        <f>C21</f>
        <v>60000</v>
      </c>
      <c r="E21" s="98">
        <f>C21-D21</f>
        <v>0</v>
      </c>
      <c r="F21" s="83" t="s">
        <v>117</v>
      </c>
      <c r="G21" s="80" t="s">
        <v>221</v>
      </c>
    </row>
    <row r="22" spans="1:7" x14ac:dyDescent="0.2">
      <c r="A22" s="74"/>
      <c r="B22" s="95"/>
      <c r="G22" s="95"/>
    </row>
    <row r="23" spans="1:7" ht="16" x14ac:dyDescent="0.2">
      <c r="A23" s="74"/>
      <c r="B23" s="99" t="s">
        <v>222</v>
      </c>
      <c r="C23" s="100"/>
      <c r="D23" s="100"/>
      <c r="E23" s="100"/>
      <c r="F23" s="100"/>
      <c r="G23" s="99"/>
    </row>
    <row r="24" spans="1:7" ht="32" x14ac:dyDescent="0.2">
      <c r="A24" s="74"/>
      <c r="B24" s="80" t="s">
        <v>42</v>
      </c>
      <c r="C24" s="81">
        <v>25000</v>
      </c>
      <c r="D24" s="81">
        <f>MIN(C24,$C$38)</f>
        <v>7320</v>
      </c>
      <c r="E24" s="98">
        <f>C24-D24</f>
        <v>17680</v>
      </c>
      <c r="F24" s="83" t="s">
        <v>45</v>
      </c>
      <c r="G24" s="80" t="s">
        <v>223</v>
      </c>
    </row>
    <row r="25" spans="1:7" ht="32" x14ac:dyDescent="0.2">
      <c r="A25" s="74"/>
      <c r="B25" s="80" t="s">
        <v>47</v>
      </c>
      <c r="C25" s="81">
        <v>22000</v>
      </c>
      <c r="D25" s="81">
        <f>MIN(C25,$C$39)</f>
        <v>19000</v>
      </c>
      <c r="E25" s="98">
        <f>C25-D25</f>
        <v>3000</v>
      </c>
      <c r="F25" s="83" t="s">
        <v>49</v>
      </c>
      <c r="G25" s="80" t="s">
        <v>224</v>
      </c>
    </row>
    <row r="26" spans="1:7" ht="32" x14ac:dyDescent="0.2">
      <c r="A26" s="74"/>
      <c r="B26" s="80" t="s">
        <v>225</v>
      </c>
      <c r="C26" s="81">
        <v>40000</v>
      </c>
      <c r="D26" s="81">
        <f>C26*$C$40</f>
        <v>20000</v>
      </c>
      <c r="E26" s="98">
        <f>C26-D26</f>
        <v>20000</v>
      </c>
      <c r="F26" s="83" t="s">
        <v>226</v>
      </c>
      <c r="G26" s="80" t="s">
        <v>227</v>
      </c>
    </row>
    <row r="27" spans="1:7" x14ac:dyDescent="0.2">
      <c r="A27" s="74"/>
      <c r="B27" s="95"/>
      <c r="G27" s="95"/>
    </row>
    <row r="28" spans="1:7" ht="16" x14ac:dyDescent="0.2">
      <c r="A28" s="74"/>
      <c r="B28" s="101" t="s">
        <v>228</v>
      </c>
      <c r="C28" s="102"/>
      <c r="D28" s="102"/>
      <c r="E28" s="102"/>
      <c r="F28" s="102"/>
      <c r="G28" s="101"/>
    </row>
    <row r="29" spans="1:7" ht="16" x14ac:dyDescent="0.2">
      <c r="A29" s="74"/>
      <c r="B29" s="80" t="s">
        <v>229</v>
      </c>
      <c r="C29" s="81">
        <v>12000</v>
      </c>
      <c r="D29" s="98">
        <v>0</v>
      </c>
      <c r="E29" s="98">
        <f>C29-D29</f>
        <v>12000</v>
      </c>
      <c r="F29" s="83" t="s">
        <v>79</v>
      </c>
      <c r="G29" s="80" t="s">
        <v>230</v>
      </c>
    </row>
    <row r="30" spans="1:7" ht="32" x14ac:dyDescent="0.2">
      <c r="A30" s="74"/>
      <c r="B30" s="80" t="s">
        <v>231</v>
      </c>
      <c r="C30" s="81">
        <v>15000</v>
      </c>
      <c r="D30" s="98">
        <v>0</v>
      </c>
      <c r="E30" s="98">
        <f>C30-D30</f>
        <v>15000</v>
      </c>
      <c r="F30" s="83" t="s">
        <v>82</v>
      </c>
      <c r="G30" s="80" t="s">
        <v>232</v>
      </c>
    </row>
    <row r="31" spans="1:7" ht="32" x14ac:dyDescent="0.2">
      <c r="A31" s="74"/>
      <c r="B31" s="80" t="s">
        <v>233</v>
      </c>
      <c r="C31" s="81">
        <v>8000</v>
      </c>
      <c r="D31" s="98">
        <v>0</v>
      </c>
      <c r="E31" s="98">
        <f>C31-D31</f>
        <v>8000</v>
      </c>
      <c r="F31" s="83" t="s">
        <v>94</v>
      </c>
      <c r="G31" s="80" t="s">
        <v>234</v>
      </c>
    </row>
    <row r="32" spans="1:7" ht="32" x14ac:dyDescent="0.2">
      <c r="A32" s="74"/>
      <c r="B32" s="80" t="s">
        <v>235</v>
      </c>
      <c r="C32" s="98">
        <v>0</v>
      </c>
      <c r="D32" s="98">
        <v>0</v>
      </c>
      <c r="E32" s="98">
        <f>C32-D32</f>
        <v>0</v>
      </c>
      <c r="F32" s="83" t="s">
        <v>76</v>
      </c>
      <c r="G32" s="80" t="s">
        <v>236</v>
      </c>
    </row>
    <row r="33" spans="1:7" ht="16" thickBot="1" x14ac:dyDescent="0.25">
      <c r="A33" s="74"/>
      <c r="B33" s="95"/>
      <c r="G33" s="95"/>
    </row>
    <row r="34" spans="1:7" ht="32" x14ac:dyDescent="0.2">
      <c r="A34" s="74"/>
      <c r="B34" s="103" t="s">
        <v>237</v>
      </c>
      <c r="C34" s="104">
        <f>SUM(C18:C21)+SUM(C24:C26)+SUM(C29:C32)</f>
        <v>2207000</v>
      </c>
      <c r="D34" s="104">
        <f>SUM(D18:D21)+SUM(D24:D26)+SUM(D29:D32)</f>
        <v>2131320</v>
      </c>
      <c r="E34" s="104">
        <f>SUM(E18:E21)+SUM(E24:E26)+SUM(E29:E32)</f>
        <v>75680</v>
      </c>
      <c r="F34" s="105"/>
      <c r="G34" s="106" t="s">
        <v>238</v>
      </c>
    </row>
    <row r="35" spans="1:7" x14ac:dyDescent="0.2">
      <c r="A35" s="74"/>
      <c r="B35" s="95"/>
      <c r="G35" s="95"/>
    </row>
    <row r="36" spans="1:7" ht="16" x14ac:dyDescent="0.2">
      <c r="A36" s="74"/>
      <c r="B36" s="78" t="s">
        <v>239</v>
      </c>
      <c r="C36" s="79"/>
      <c r="D36" s="79"/>
      <c r="E36" s="79"/>
      <c r="F36" s="79"/>
      <c r="G36" s="78"/>
    </row>
    <row r="37" spans="1:7" ht="16" x14ac:dyDescent="0.2">
      <c r="A37" s="74"/>
      <c r="B37" s="95" t="s">
        <v>240</v>
      </c>
      <c r="C37" s="107">
        <v>0.02</v>
      </c>
      <c r="D37" s="107">
        <v>0.05</v>
      </c>
      <c r="E37" s="107">
        <v>0.5</v>
      </c>
      <c r="G37" s="95" t="s">
        <v>241</v>
      </c>
    </row>
    <row r="38" spans="1:7" ht="32" x14ac:dyDescent="0.2">
      <c r="A38" s="74"/>
      <c r="B38" s="95" t="s">
        <v>242</v>
      </c>
      <c r="C38" s="108">
        <f>ROUND($C$37*(C13-(C34-C24)),0)</f>
        <v>7320</v>
      </c>
      <c r="G38" s="95" t="s">
        <v>243</v>
      </c>
    </row>
    <row r="39" spans="1:7" ht="16" x14ac:dyDescent="0.2">
      <c r="A39" s="74"/>
      <c r="B39" s="95" t="s">
        <v>244</v>
      </c>
      <c r="C39" s="108">
        <f>ROUND($D$37*C19,0)</f>
        <v>19000</v>
      </c>
      <c r="G39" s="95" t="s">
        <v>245</v>
      </c>
    </row>
    <row r="40" spans="1:7" ht="16" x14ac:dyDescent="0.2">
      <c r="A40" s="74"/>
      <c r="B40" s="95" t="s">
        <v>246</v>
      </c>
      <c r="C40" s="107">
        <f>$E$37</f>
        <v>0.5</v>
      </c>
      <c r="G40" s="95" t="s">
        <v>247</v>
      </c>
    </row>
    <row r="41" spans="1:7" x14ac:dyDescent="0.2">
      <c r="A41" s="74"/>
      <c r="B41" s="95"/>
      <c r="G41" s="95"/>
    </row>
    <row r="42" spans="1:7" ht="16" x14ac:dyDescent="0.2">
      <c r="A42" s="74"/>
      <c r="B42" s="78" t="s">
        <v>248</v>
      </c>
      <c r="C42" s="79"/>
      <c r="D42" s="79"/>
      <c r="E42" s="79"/>
      <c r="F42" s="79"/>
      <c r="G42" s="78"/>
    </row>
    <row r="43" spans="1:7" ht="16" x14ac:dyDescent="0.2">
      <c r="A43" s="74"/>
      <c r="B43" s="80" t="s">
        <v>249</v>
      </c>
      <c r="C43" s="81">
        <f>C13-C34</f>
        <v>341000</v>
      </c>
      <c r="D43" s="82"/>
      <c r="E43" s="82"/>
      <c r="F43" s="83" t="s">
        <v>250</v>
      </c>
      <c r="G43" s="80" t="s">
        <v>251</v>
      </c>
    </row>
    <row r="44" spans="1:7" ht="32" x14ac:dyDescent="0.2">
      <c r="A44" s="74"/>
      <c r="B44" s="80" t="s">
        <v>252</v>
      </c>
      <c r="C44" s="81">
        <f>E34</f>
        <v>75680</v>
      </c>
      <c r="D44" s="82"/>
      <c r="E44" s="82"/>
      <c r="F44" s="83" t="s">
        <v>253</v>
      </c>
      <c r="G44" s="80" t="s">
        <v>254</v>
      </c>
    </row>
    <row r="45" spans="1:7" ht="32" x14ac:dyDescent="0.2">
      <c r="A45" s="74"/>
      <c r="B45" s="80" t="s">
        <v>255</v>
      </c>
      <c r="C45" s="109">
        <f>-C14</f>
        <v>-70000</v>
      </c>
      <c r="D45" s="82"/>
      <c r="E45" s="82"/>
      <c r="F45" s="83" t="s">
        <v>256</v>
      </c>
      <c r="G45" s="80" t="s">
        <v>257</v>
      </c>
    </row>
    <row r="46" spans="1:7" ht="33" thickBot="1" x14ac:dyDescent="0.25">
      <c r="A46" s="74"/>
      <c r="B46" s="84" t="s">
        <v>258</v>
      </c>
      <c r="C46" s="110">
        <v>0</v>
      </c>
      <c r="D46" s="86"/>
      <c r="E46" s="86"/>
      <c r="F46" s="87" t="s">
        <v>259</v>
      </c>
      <c r="G46" s="84" t="s">
        <v>260</v>
      </c>
    </row>
    <row r="47" spans="1:7" ht="16" x14ac:dyDescent="0.2">
      <c r="A47" s="74"/>
      <c r="B47" s="88" t="s">
        <v>261</v>
      </c>
      <c r="C47" s="89">
        <f>C43+C44+C45-C46</f>
        <v>346680</v>
      </c>
      <c r="D47" s="90"/>
      <c r="E47" s="90"/>
      <c r="F47" s="90"/>
      <c r="G47" s="91" t="s">
        <v>262</v>
      </c>
    </row>
    <row r="48" spans="1:7" x14ac:dyDescent="0.2">
      <c r="A48" s="74"/>
      <c r="B48" s="95"/>
      <c r="G48" s="95"/>
    </row>
    <row r="49" spans="1:7" ht="16" x14ac:dyDescent="0.2">
      <c r="A49" s="74"/>
      <c r="B49" s="78" t="s">
        <v>263</v>
      </c>
      <c r="C49" s="79"/>
      <c r="D49" s="79"/>
      <c r="E49" s="79"/>
      <c r="F49" s="79"/>
      <c r="G49" s="78"/>
    </row>
    <row r="50" spans="1:7" ht="17" thickBot="1" x14ac:dyDescent="0.25">
      <c r="A50" s="74"/>
      <c r="B50" s="84" t="s">
        <v>22</v>
      </c>
      <c r="C50" s="111">
        <v>0.16</v>
      </c>
      <c r="D50" s="86"/>
      <c r="E50" s="86"/>
      <c r="F50" s="87" t="s">
        <v>264</v>
      </c>
      <c r="G50" s="84" t="s">
        <v>265</v>
      </c>
    </row>
    <row r="51" spans="1:7" ht="16" x14ac:dyDescent="0.2">
      <c r="A51" s="74"/>
      <c r="B51" s="88" t="s">
        <v>23</v>
      </c>
      <c r="C51" s="112">
        <f>ROUND(C47*C50,0)</f>
        <v>55469</v>
      </c>
      <c r="D51" s="90"/>
      <c r="E51" s="90"/>
      <c r="F51" s="113" t="s">
        <v>264</v>
      </c>
      <c r="G51" s="114" t="s">
        <v>266</v>
      </c>
    </row>
    <row r="52" spans="1:7" ht="16" x14ac:dyDescent="0.2">
      <c r="A52" s="74"/>
      <c r="B52" s="92" t="s">
        <v>267</v>
      </c>
      <c r="C52" s="93">
        <f>C43-C51</f>
        <v>285531</v>
      </c>
      <c r="D52" s="94"/>
      <c r="E52" s="94"/>
      <c r="F52" s="94"/>
      <c r="G52" s="92" t="s">
        <v>268</v>
      </c>
    </row>
    <row r="53" spans="1:7" x14ac:dyDescent="0.2">
      <c r="A53" s="74"/>
      <c r="B53" s="80"/>
      <c r="C53" s="82"/>
      <c r="D53" s="82"/>
      <c r="E53" s="82"/>
      <c r="F53" s="82"/>
      <c r="G53" s="80"/>
    </row>
    <row r="54" spans="1:7" ht="32" x14ac:dyDescent="0.2">
      <c r="A54" s="74"/>
      <c r="B54" s="80" t="s">
        <v>269</v>
      </c>
      <c r="C54" s="115">
        <f>C51/C43</f>
        <v>0.16266568914956012</v>
      </c>
      <c r="D54" s="82"/>
      <c r="E54" s="82"/>
      <c r="F54" s="82"/>
      <c r="G54" s="80" t="s">
        <v>270</v>
      </c>
    </row>
    <row r="55" spans="1:7" ht="32" x14ac:dyDescent="0.2">
      <c r="A55" s="74"/>
      <c r="B55" s="80" t="s">
        <v>271</v>
      </c>
      <c r="C55" s="81">
        <f>ROUND(C43*C50,0)</f>
        <v>54560</v>
      </c>
      <c r="D55" s="82"/>
      <c r="E55" s="82"/>
      <c r="F55" s="82"/>
      <c r="G55" s="80" t="s">
        <v>272</v>
      </c>
    </row>
    <row r="56" spans="1:7" ht="32" x14ac:dyDescent="0.2">
      <c r="A56" s="74"/>
      <c r="B56" s="80" t="s">
        <v>273</v>
      </c>
      <c r="C56" s="109">
        <f>C51-C55</f>
        <v>909</v>
      </c>
      <c r="D56" s="82"/>
      <c r="E56" s="82"/>
      <c r="F56" s="82"/>
      <c r="G56" s="80" t="s">
        <v>274</v>
      </c>
    </row>
    <row r="57" spans="1:7" x14ac:dyDescent="0.2">
      <c r="A57" s="74"/>
      <c r="B57" s="95"/>
      <c r="G57" s="95"/>
    </row>
    <row r="58" spans="1:7" ht="16" x14ac:dyDescent="0.2">
      <c r="A58" s="74"/>
      <c r="B58" s="95" t="s">
        <v>275</v>
      </c>
      <c r="C58" s="116">
        <f>ROUND(C47*C50,0)-C51</f>
        <v>0</v>
      </c>
      <c r="G58" s="95" t="s">
        <v>276</v>
      </c>
    </row>
    <row r="59" spans="1:7" x14ac:dyDescent="0.2">
      <c r="A59" s="74"/>
      <c r="B59" s="95"/>
      <c r="G59" s="95"/>
    </row>
    <row r="60" spans="1:7" ht="32" x14ac:dyDescent="0.2">
      <c r="A60" s="74"/>
      <c r="B60" s="95" t="s">
        <v>277</v>
      </c>
      <c r="C60" s="74" t="s">
        <v>32</v>
      </c>
      <c r="G60" s="95"/>
    </row>
    <row r="61" spans="1:7" x14ac:dyDescent="0.2">
      <c r="A61" s="74"/>
    </row>
    <row r="62" spans="1:7" x14ac:dyDescent="0.2">
      <c r="A62" s="74"/>
    </row>
    <row r="63" spans="1:7" x14ac:dyDescent="0.2">
      <c r="A63" s="74"/>
    </row>
    <row r="64" spans="1:7" x14ac:dyDescent="0.2">
      <c r="A64" s="74"/>
    </row>
    <row r="65" spans="1:1" x14ac:dyDescent="0.2">
      <c r="A65" s="74"/>
    </row>
    <row r="66" spans="1:1" x14ac:dyDescent="0.2">
      <c r="A66" s="74"/>
    </row>
    <row r="67" spans="1:1" x14ac:dyDescent="0.2">
      <c r="A67" s="74"/>
    </row>
    <row r="68" spans="1:1" x14ac:dyDescent="0.2">
      <c r="A68" s="74"/>
    </row>
    <row r="69" spans="1:1" x14ac:dyDescent="0.2">
      <c r="A69" s="74"/>
    </row>
    <row r="70" spans="1:1" x14ac:dyDescent="0.2">
      <c r="A70" s="74"/>
    </row>
    <row r="71" spans="1:1" x14ac:dyDescent="0.2">
      <c r="A71" s="74"/>
    </row>
    <row r="72" spans="1:1" x14ac:dyDescent="0.2">
      <c r="A72" s="74"/>
    </row>
    <row r="73" spans="1:1" x14ac:dyDescent="0.2">
      <c r="A73" s="74"/>
    </row>
    <row r="74" spans="1:1" x14ac:dyDescent="0.2">
      <c r="A74" s="74"/>
    </row>
    <row r="75" spans="1:1" x14ac:dyDescent="0.2">
      <c r="A75" s="74"/>
    </row>
    <row r="76" spans="1:1" x14ac:dyDescent="0.2">
      <c r="A76" s="74"/>
    </row>
    <row r="77" spans="1:1" x14ac:dyDescent="0.2">
      <c r="A77" s="74"/>
    </row>
    <row r="78" spans="1:1" x14ac:dyDescent="0.2">
      <c r="A78" s="74"/>
    </row>
    <row r="79" spans="1:1" x14ac:dyDescent="0.2">
      <c r="A79" s="74"/>
    </row>
    <row r="80" spans="1:1" x14ac:dyDescent="0.2">
      <c r="A80" s="74"/>
    </row>
    <row r="81" spans="1:17" x14ac:dyDescent="0.2">
      <c r="A81" s="74"/>
    </row>
    <row r="82" spans="1:17" x14ac:dyDescent="0.2">
      <c r="A82" s="74"/>
    </row>
    <row r="83" spans="1:17" x14ac:dyDescent="0.2">
      <c r="A83" s="74"/>
    </row>
    <row r="84" spans="1:17" x14ac:dyDescent="0.2">
      <c r="A84" s="74"/>
    </row>
    <row r="85" spans="1:17" x14ac:dyDescent="0.2">
      <c r="A85" s="74"/>
    </row>
    <row r="86" spans="1:17" x14ac:dyDescent="0.2">
      <c r="A86" s="74"/>
    </row>
    <row r="87" spans="1:17" x14ac:dyDescent="0.2">
      <c r="A87" s="74"/>
    </row>
    <row r="88" spans="1:17" s="117" customFormat="1" x14ac:dyDescent="0.2">
      <c r="A88" s="74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</row>
  </sheetData>
  <mergeCells count="1">
    <mergeCell ref="B1:G1"/>
  </mergeCells>
  <hyperlinks>
    <hyperlink ref="A1:XFD1048576" r:id="rId1" display="https://amc360.ro/courses/curs-financial-controlling/" xr:uid="{8C3B657A-095B-F844-807D-8C1821D20658}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F9526-F95A-A44B-A481-36CFA93DA3EE}">
  <dimension ref="A1:G200"/>
  <sheetViews>
    <sheetView showGridLines="0" topLeftCell="A13" zoomScale="130" zoomScaleNormal="130" workbookViewId="0">
      <selection activeCell="B21" sqref="B21"/>
    </sheetView>
  </sheetViews>
  <sheetFormatPr baseColWidth="10" defaultRowHeight="15" x14ac:dyDescent="0.2"/>
  <cols>
    <col min="1" max="1" width="3" customWidth="1"/>
    <col min="2" max="2" width="53.33203125" customWidth="1"/>
    <col min="3" max="3" width="18.33203125" customWidth="1"/>
    <col min="4" max="4" width="21.6640625" customWidth="1"/>
    <col min="5" max="5" width="25" customWidth="1"/>
    <col min="6" max="6" width="71.6640625" customWidth="1"/>
    <col min="7" max="7" width="3" customWidth="1"/>
  </cols>
  <sheetData>
    <row r="1" spans="1:7" x14ac:dyDescent="0.2">
      <c r="A1" s="15"/>
      <c r="B1" s="120" t="s">
        <v>33</v>
      </c>
      <c r="C1" s="120"/>
      <c r="D1" s="120"/>
      <c r="E1" s="120"/>
      <c r="F1" s="120"/>
      <c r="G1" s="15"/>
    </row>
    <row r="2" spans="1:7" x14ac:dyDescent="0.2">
      <c r="A2" s="15"/>
      <c r="B2" s="37" t="s">
        <v>34</v>
      </c>
      <c r="C2" s="15"/>
      <c r="D2" s="15"/>
      <c r="E2" s="15"/>
      <c r="F2" s="15"/>
      <c r="G2" s="15"/>
    </row>
    <row r="3" spans="1:7" x14ac:dyDescent="0.2">
      <c r="A3" s="15"/>
      <c r="B3" s="38" t="s">
        <v>35</v>
      </c>
      <c r="C3" s="15"/>
      <c r="D3" s="15"/>
      <c r="E3" s="15"/>
      <c r="F3" s="15"/>
      <c r="G3" s="15"/>
    </row>
    <row r="4" spans="1:7" x14ac:dyDescent="0.2">
      <c r="A4" s="15"/>
      <c r="B4" s="15"/>
      <c r="C4" s="15"/>
      <c r="D4" s="15"/>
      <c r="E4" s="15"/>
      <c r="F4" s="15"/>
      <c r="G4" s="15"/>
    </row>
    <row r="5" spans="1:7" ht="16" thickBot="1" x14ac:dyDescent="0.25">
      <c r="A5" s="15"/>
      <c r="B5" s="48" t="s">
        <v>36</v>
      </c>
      <c r="C5" s="49" t="s">
        <v>37</v>
      </c>
      <c r="D5" s="49" t="s">
        <v>38</v>
      </c>
      <c r="E5" s="49" t="s">
        <v>39</v>
      </c>
      <c r="F5" s="48" t="s">
        <v>40</v>
      </c>
      <c r="G5" s="15"/>
    </row>
    <row r="6" spans="1:7" x14ac:dyDescent="0.2">
      <c r="A6" s="15"/>
      <c r="B6" s="47"/>
      <c r="C6" s="47"/>
      <c r="D6" s="47"/>
      <c r="E6" s="47"/>
      <c r="F6" s="47"/>
      <c r="G6" s="15"/>
    </row>
    <row r="7" spans="1:7" ht="42" customHeight="1" x14ac:dyDescent="0.2">
      <c r="A7" s="15"/>
      <c r="B7" s="41" t="s">
        <v>41</v>
      </c>
      <c r="C7" s="42"/>
      <c r="D7" s="42"/>
      <c r="E7" s="42"/>
      <c r="F7" s="42"/>
      <c r="G7" s="15"/>
    </row>
    <row r="8" spans="1:7" ht="42" customHeight="1" x14ac:dyDescent="0.2">
      <c r="A8" s="15"/>
      <c r="B8" s="43" t="s">
        <v>42</v>
      </c>
      <c r="C8" s="44" t="s">
        <v>43</v>
      </c>
      <c r="D8" s="44" t="s">
        <v>44</v>
      </c>
      <c r="E8" s="44" t="s">
        <v>45</v>
      </c>
      <c r="F8" s="43" t="s">
        <v>46</v>
      </c>
      <c r="G8" s="15"/>
    </row>
    <row r="9" spans="1:7" ht="42" customHeight="1" x14ac:dyDescent="0.2">
      <c r="A9" s="15"/>
      <c r="B9" s="43" t="s">
        <v>47</v>
      </c>
      <c r="C9" s="44" t="s">
        <v>43</v>
      </c>
      <c r="D9" s="44" t="s">
        <v>48</v>
      </c>
      <c r="E9" s="44" t="s">
        <v>49</v>
      </c>
      <c r="F9" s="43" t="s">
        <v>50</v>
      </c>
      <c r="G9" s="15"/>
    </row>
    <row r="10" spans="1:7" ht="42" customHeight="1" x14ac:dyDescent="0.2">
      <c r="A10" s="15"/>
      <c r="B10" s="43" t="s">
        <v>51</v>
      </c>
      <c r="C10" s="44" t="s">
        <v>52</v>
      </c>
      <c r="D10" s="44" t="s">
        <v>53</v>
      </c>
      <c r="E10" s="44" t="s">
        <v>54</v>
      </c>
      <c r="F10" s="43" t="s">
        <v>55</v>
      </c>
      <c r="G10" s="15"/>
    </row>
    <row r="11" spans="1:7" ht="42" customHeight="1" x14ac:dyDescent="0.2">
      <c r="A11" s="15"/>
      <c r="B11" s="43" t="s">
        <v>56</v>
      </c>
      <c r="C11" s="44" t="s">
        <v>43</v>
      </c>
      <c r="D11" s="44" t="s">
        <v>57</v>
      </c>
      <c r="E11" s="44" t="s">
        <v>58</v>
      </c>
      <c r="F11" s="43" t="s">
        <v>59</v>
      </c>
      <c r="G11" s="15"/>
    </row>
    <row r="12" spans="1:7" ht="42" customHeight="1" x14ac:dyDescent="0.2">
      <c r="A12" s="15"/>
      <c r="B12" s="43" t="s">
        <v>60</v>
      </c>
      <c r="C12" s="44" t="s">
        <v>43</v>
      </c>
      <c r="D12" s="44" t="s">
        <v>61</v>
      </c>
      <c r="E12" s="44" t="s">
        <v>62</v>
      </c>
      <c r="F12" s="43" t="s">
        <v>63</v>
      </c>
      <c r="G12" s="15"/>
    </row>
    <row r="13" spans="1:7" ht="42" customHeight="1" x14ac:dyDescent="0.2">
      <c r="A13" s="15"/>
      <c r="B13" s="43" t="s">
        <v>64</v>
      </c>
      <c r="C13" s="44" t="s">
        <v>43</v>
      </c>
      <c r="D13" s="44" t="s">
        <v>65</v>
      </c>
      <c r="E13" s="44" t="s">
        <v>66</v>
      </c>
      <c r="F13" s="43" t="s">
        <v>67</v>
      </c>
      <c r="G13" s="15"/>
    </row>
    <row r="14" spans="1:7" ht="42" customHeight="1" x14ac:dyDescent="0.2">
      <c r="A14" s="15"/>
      <c r="B14" s="43" t="s">
        <v>68</v>
      </c>
      <c r="C14" s="44" t="s">
        <v>52</v>
      </c>
      <c r="D14" s="44" t="s">
        <v>69</v>
      </c>
      <c r="E14" s="44" t="s">
        <v>70</v>
      </c>
      <c r="F14" s="43" t="s">
        <v>71</v>
      </c>
      <c r="G14" s="15"/>
    </row>
    <row r="15" spans="1:7" ht="42" customHeight="1" x14ac:dyDescent="0.2">
      <c r="A15" s="15"/>
      <c r="B15" s="43"/>
      <c r="C15" s="43"/>
      <c r="D15" s="43"/>
      <c r="E15" s="43"/>
      <c r="F15" s="43"/>
      <c r="G15" s="15"/>
    </row>
    <row r="16" spans="1:7" ht="42" customHeight="1" x14ac:dyDescent="0.2">
      <c r="A16" s="15"/>
      <c r="B16" s="41" t="s">
        <v>72</v>
      </c>
      <c r="C16" s="42"/>
      <c r="D16" s="42"/>
      <c r="E16" s="42"/>
      <c r="F16" s="42"/>
      <c r="G16" s="15"/>
    </row>
    <row r="17" spans="1:7" ht="42" customHeight="1" x14ac:dyDescent="0.2">
      <c r="A17" s="15"/>
      <c r="B17" s="43" t="s">
        <v>73</v>
      </c>
      <c r="C17" s="45" t="s">
        <v>74</v>
      </c>
      <c r="D17" s="44" t="s">
        <v>75</v>
      </c>
      <c r="E17" s="44" t="s">
        <v>76</v>
      </c>
      <c r="F17" s="43" t="s">
        <v>77</v>
      </c>
      <c r="G17" s="15"/>
    </row>
    <row r="18" spans="1:7" ht="42" customHeight="1" x14ac:dyDescent="0.2">
      <c r="A18" s="15"/>
      <c r="B18" s="43" t="s">
        <v>78</v>
      </c>
      <c r="C18" s="45" t="s">
        <v>74</v>
      </c>
      <c r="D18" s="44" t="s">
        <v>75</v>
      </c>
      <c r="E18" s="44" t="s">
        <v>79</v>
      </c>
      <c r="F18" s="43" t="s">
        <v>80</v>
      </c>
      <c r="G18" s="15"/>
    </row>
    <row r="19" spans="1:7" ht="42" customHeight="1" x14ac:dyDescent="0.2">
      <c r="A19" s="15"/>
      <c r="B19" s="43" t="s">
        <v>81</v>
      </c>
      <c r="C19" s="45" t="s">
        <v>74</v>
      </c>
      <c r="D19" s="44" t="s">
        <v>75</v>
      </c>
      <c r="E19" s="44" t="s">
        <v>82</v>
      </c>
      <c r="F19" s="43" t="s">
        <v>83</v>
      </c>
      <c r="G19" s="15"/>
    </row>
    <row r="20" spans="1:7" ht="42" customHeight="1" x14ac:dyDescent="0.2">
      <c r="A20" s="15"/>
      <c r="B20" s="43" t="s">
        <v>84</v>
      </c>
      <c r="C20" s="45" t="s">
        <v>74</v>
      </c>
      <c r="D20" s="44" t="s">
        <v>75</v>
      </c>
      <c r="E20" s="44" t="s">
        <v>85</v>
      </c>
      <c r="F20" s="43" t="s">
        <v>86</v>
      </c>
      <c r="G20" s="15"/>
    </row>
    <row r="21" spans="1:7" ht="42" customHeight="1" x14ac:dyDescent="0.2">
      <c r="A21" s="15"/>
      <c r="B21" s="43" t="s">
        <v>87</v>
      </c>
      <c r="C21" s="45" t="s">
        <v>74</v>
      </c>
      <c r="D21" s="44" t="s">
        <v>75</v>
      </c>
      <c r="E21" s="44" t="s">
        <v>88</v>
      </c>
      <c r="F21" s="43" t="s">
        <v>89</v>
      </c>
      <c r="G21" s="15"/>
    </row>
    <row r="22" spans="1:7" ht="42" customHeight="1" x14ac:dyDescent="0.2">
      <c r="A22" s="15"/>
      <c r="B22" s="43" t="s">
        <v>90</v>
      </c>
      <c r="C22" s="45" t="s">
        <v>74</v>
      </c>
      <c r="D22" s="44" t="s">
        <v>75</v>
      </c>
      <c r="E22" s="44" t="s">
        <v>91</v>
      </c>
      <c r="F22" s="43" t="s">
        <v>92</v>
      </c>
      <c r="G22" s="15"/>
    </row>
    <row r="23" spans="1:7" ht="42" customHeight="1" x14ac:dyDescent="0.2">
      <c r="A23" s="15"/>
      <c r="B23" s="43" t="s">
        <v>93</v>
      </c>
      <c r="C23" s="45" t="s">
        <v>74</v>
      </c>
      <c r="D23" s="44" t="s">
        <v>75</v>
      </c>
      <c r="E23" s="44" t="s">
        <v>94</v>
      </c>
      <c r="F23" s="43" t="s">
        <v>95</v>
      </c>
      <c r="G23" s="15"/>
    </row>
    <row r="24" spans="1:7" ht="42" customHeight="1" x14ac:dyDescent="0.2">
      <c r="A24" s="15"/>
      <c r="B24" s="43" t="s">
        <v>96</v>
      </c>
      <c r="C24" s="45" t="s">
        <v>74</v>
      </c>
      <c r="D24" s="44" t="s">
        <v>75</v>
      </c>
      <c r="E24" s="44" t="s">
        <v>85</v>
      </c>
      <c r="F24" s="43" t="s">
        <v>97</v>
      </c>
      <c r="G24" s="15"/>
    </row>
    <row r="25" spans="1:7" ht="42" customHeight="1" x14ac:dyDescent="0.2">
      <c r="A25" s="15"/>
      <c r="B25" s="43" t="s">
        <v>98</v>
      </c>
      <c r="C25" s="45" t="s">
        <v>99</v>
      </c>
      <c r="D25" s="44" t="s">
        <v>100</v>
      </c>
      <c r="E25" s="44" t="s">
        <v>101</v>
      </c>
      <c r="F25" s="43" t="s">
        <v>102</v>
      </c>
      <c r="G25" s="15"/>
    </row>
    <row r="26" spans="1:7" ht="42" customHeight="1" x14ac:dyDescent="0.2">
      <c r="A26" s="15"/>
      <c r="B26" s="43"/>
      <c r="C26" s="43"/>
      <c r="D26" s="43"/>
      <c r="E26" s="43"/>
      <c r="F26" s="43"/>
      <c r="G26" s="15"/>
    </row>
    <row r="27" spans="1:7" ht="42" customHeight="1" x14ac:dyDescent="0.2">
      <c r="A27" s="15"/>
      <c r="B27" s="41" t="s">
        <v>103</v>
      </c>
      <c r="C27" s="42"/>
      <c r="D27" s="42"/>
      <c r="E27" s="42"/>
      <c r="F27" s="42"/>
      <c r="G27" s="15"/>
    </row>
    <row r="28" spans="1:7" ht="42" customHeight="1" x14ac:dyDescent="0.2">
      <c r="A28" s="15"/>
      <c r="B28" s="43" t="s">
        <v>104</v>
      </c>
      <c r="C28" s="46" t="s">
        <v>105</v>
      </c>
      <c r="D28" s="44" t="s">
        <v>106</v>
      </c>
      <c r="E28" s="44" t="s">
        <v>107</v>
      </c>
      <c r="F28" s="43" t="s">
        <v>108</v>
      </c>
      <c r="G28" s="15"/>
    </row>
    <row r="29" spans="1:7" ht="42" customHeight="1" x14ac:dyDescent="0.2">
      <c r="A29" s="15"/>
      <c r="B29" s="43" t="s">
        <v>109</v>
      </c>
      <c r="C29" s="46" t="s">
        <v>105</v>
      </c>
      <c r="D29" s="44" t="s">
        <v>106</v>
      </c>
      <c r="E29" s="44" t="s">
        <v>110</v>
      </c>
      <c r="F29" s="43" t="s">
        <v>111</v>
      </c>
      <c r="G29" s="15"/>
    </row>
    <row r="30" spans="1:7" ht="42" customHeight="1" x14ac:dyDescent="0.2">
      <c r="A30" s="15"/>
      <c r="B30" s="43" t="s">
        <v>112</v>
      </c>
      <c r="C30" s="46" t="s">
        <v>105</v>
      </c>
      <c r="D30" s="44" t="s">
        <v>106</v>
      </c>
      <c r="E30" s="44" t="s">
        <v>110</v>
      </c>
      <c r="F30" s="43" t="s">
        <v>113</v>
      </c>
      <c r="G30" s="15"/>
    </row>
    <row r="31" spans="1:7" ht="42" customHeight="1" x14ac:dyDescent="0.2">
      <c r="A31" s="15"/>
      <c r="B31" s="43" t="s">
        <v>114</v>
      </c>
      <c r="C31" s="46" t="s">
        <v>115</v>
      </c>
      <c r="D31" s="44" t="s">
        <v>116</v>
      </c>
      <c r="E31" s="44" t="s">
        <v>117</v>
      </c>
      <c r="F31" s="43" t="s">
        <v>118</v>
      </c>
      <c r="G31" s="15"/>
    </row>
    <row r="32" spans="1:7" ht="42" customHeight="1" x14ac:dyDescent="0.2">
      <c r="A32" s="15"/>
      <c r="B32" s="43" t="s">
        <v>119</v>
      </c>
      <c r="C32" s="46" t="s">
        <v>120</v>
      </c>
      <c r="D32" s="44" t="s">
        <v>121</v>
      </c>
      <c r="E32" s="44" t="s">
        <v>122</v>
      </c>
      <c r="F32" s="43" t="s">
        <v>123</v>
      </c>
      <c r="G32" s="15"/>
    </row>
    <row r="33" spans="1:7" x14ac:dyDescent="0.2">
      <c r="A33" s="15"/>
      <c r="B33" s="15"/>
      <c r="C33" s="15"/>
      <c r="D33" s="15"/>
      <c r="E33" s="15"/>
      <c r="F33" s="15"/>
      <c r="G33" s="15"/>
    </row>
    <row r="34" spans="1:7" x14ac:dyDescent="0.2">
      <c r="A34" s="15"/>
      <c r="B34" s="39" t="s">
        <v>124</v>
      </c>
      <c r="C34" s="15"/>
      <c r="D34" s="15"/>
      <c r="E34" s="15"/>
      <c r="F34" s="15"/>
      <c r="G34" s="15"/>
    </row>
    <row r="35" spans="1:7" x14ac:dyDescent="0.2">
      <c r="A35" s="15"/>
      <c r="B35" s="15"/>
      <c r="C35" s="15"/>
      <c r="D35" s="15"/>
      <c r="E35" s="15"/>
      <c r="F35" s="15"/>
      <c r="G35" s="15"/>
    </row>
    <row r="36" spans="1:7" x14ac:dyDescent="0.2">
      <c r="A36" s="15"/>
      <c r="B36" s="40" t="s">
        <v>125</v>
      </c>
      <c r="C36" s="38" t="s">
        <v>32</v>
      </c>
      <c r="D36" s="15"/>
      <c r="E36" s="15"/>
      <c r="F36" s="15"/>
      <c r="G36" s="15"/>
    </row>
    <row r="37" spans="1:7" x14ac:dyDescent="0.2">
      <c r="A37" s="15"/>
      <c r="B37" s="15"/>
      <c r="C37" s="15"/>
      <c r="D37" s="15"/>
      <c r="E37" s="15"/>
      <c r="F37" s="15"/>
      <c r="G37" s="15"/>
    </row>
    <row r="38" spans="1:7" x14ac:dyDescent="0.2">
      <c r="A38" s="15"/>
      <c r="B38" s="15"/>
      <c r="C38" s="15"/>
      <c r="D38" s="15"/>
      <c r="E38" s="15"/>
      <c r="F38" s="15"/>
      <c r="G38" s="15"/>
    </row>
    <row r="39" spans="1:7" x14ac:dyDescent="0.2">
      <c r="A39" s="15"/>
      <c r="B39" s="15"/>
      <c r="C39" s="15"/>
      <c r="D39" s="15"/>
      <c r="E39" s="15"/>
      <c r="F39" s="15"/>
      <c r="G39" s="15"/>
    </row>
    <row r="40" spans="1:7" x14ac:dyDescent="0.2">
      <c r="A40" s="15"/>
      <c r="B40" s="15"/>
      <c r="C40" s="15"/>
      <c r="D40" s="15"/>
      <c r="E40" s="15"/>
      <c r="F40" s="15"/>
      <c r="G40" s="15"/>
    </row>
    <row r="41" spans="1:7" x14ac:dyDescent="0.2">
      <c r="A41" s="15"/>
      <c r="B41" s="15"/>
      <c r="C41" s="15"/>
      <c r="D41" s="15"/>
      <c r="E41" s="15"/>
      <c r="F41" s="15"/>
      <c r="G41" s="15"/>
    </row>
    <row r="42" spans="1:7" x14ac:dyDescent="0.2">
      <c r="A42" s="15"/>
      <c r="B42" s="15"/>
      <c r="C42" s="15"/>
      <c r="D42" s="15"/>
      <c r="E42" s="15"/>
      <c r="F42" s="15"/>
      <c r="G42" s="15"/>
    </row>
    <row r="43" spans="1:7" x14ac:dyDescent="0.2">
      <c r="A43" s="15"/>
      <c r="B43" s="15"/>
      <c r="C43" s="15"/>
      <c r="D43" s="15"/>
      <c r="E43" s="15"/>
      <c r="F43" s="15"/>
      <c r="G43" s="15"/>
    </row>
    <row r="44" spans="1:7" x14ac:dyDescent="0.2">
      <c r="A44" s="15"/>
      <c r="B44" s="15"/>
      <c r="C44" s="15"/>
      <c r="D44" s="15"/>
      <c r="E44" s="15"/>
      <c r="F44" s="15"/>
      <c r="G44" s="15"/>
    </row>
    <row r="45" spans="1:7" x14ac:dyDescent="0.2">
      <c r="A45" s="15"/>
      <c r="B45" s="15"/>
      <c r="C45" s="15"/>
      <c r="D45" s="15"/>
      <c r="E45" s="15"/>
      <c r="F45" s="15"/>
      <c r="G45" s="15"/>
    </row>
    <row r="46" spans="1:7" x14ac:dyDescent="0.2">
      <c r="A46" s="15"/>
      <c r="B46" s="15"/>
      <c r="C46" s="15"/>
      <c r="D46" s="15"/>
      <c r="E46" s="15"/>
      <c r="F46" s="15"/>
      <c r="G46" s="15"/>
    </row>
    <row r="47" spans="1:7" x14ac:dyDescent="0.2">
      <c r="A47" s="15"/>
      <c r="B47" s="15"/>
      <c r="C47" s="15"/>
      <c r="D47" s="15"/>
      <c r="E47" s="15"/>
      <c r="F47" s="15"/>
      <c r="G47" s="15"/>
    </row>
    <row r="48" spans="1:7" x14ac:dyDescent="0.2">
      <c r="A48" s="15"/>
      <c r="B48" s="15"/>
      <c r="C48" s="15"/>
      <c r="D48" s="15"/>
      <c r="E48" s="15"/>
      <c r="F48" s="15"/>
      <c r="G48" s="15"/>
    </row>
    <row r="49" spans="1:7" x14ac:dyDescent="0.2">
      <c r="A49" s="15"/>
      <c r="B49" s="15"/>
      <c r="C49" s="15"/>
      <c r="D49" s="15"/>
      <c r="E49" s="15"/>
      <c r="F49" s="15"/>
      <c r="G49" s="15"/>
    </row>
    <row r="50" spans="1:7" x14ac:dyDescent="0.2">
      <c r="A50" s="15"/>
      <c r="B50" s="15"/>
      <c r="C50" s="15"/>
      <c r="D50" s="15"/>
      <c r="E50" s="15"/>
      <c r="F50" s="15"/>
      <c r="G50" s="15"/>
    </row>
    <row r="51" spans="1:7" x14ac:dyDescent="0.2">
      <c r="A51" s="15"/>
      <c r="B51" s="15"/>
      <c r="C51" s="15"/>
      <c r="D51" s="15"/>
      <c r="E51" s="15"/>
      <c r="F51" s="15"/>
      <c r="G51" s="15"/>
    </row>
    <row r="52" spans="1:7" x14ac:dyDescent="0.2">
      <c r="A52" s="15"/>
      <c r="B52" s="15"/>
      <c r="C52" s="15"/>
      <c r="D52" s="15"/>
      <c r="E52" s="15"/>
      <c r="F52" s="15"/>
      <c r="G52" s="15"/>
    </row>
    <row r="53" spans="1:7" x14ac:dyDescent="0.2">
      <c r="A53" s="15"/>
      <c r="B53" s="15"/>
      <c r="C53" s="15"/>
      <c r="D53" s="15"/>
      <c r="E53" s="15"/>
      <c r="F53" s="15"/>
      <c r="G53" s="15"/>
    </row>
    <row r="54" spans="1:7" x14ac:dyDescent="0.2">
      <c r="A54" s="15"/>
      <c r="B54" s="15"/>
      <c r="C54" s="15"/>
      <c r="D54" s="15"/>
      <c r="E54" s="15"/>
      <c r="F54" s="15"/>
      <c r="G54" s="15"/>
    </row>
    <row r="55" spans="1:7" x14ac:dyDescent="0.2">
      <c r="A55" s="15"/>
      <c r="B55" s="15"/>
      <c r="C55" s="15"/>
      <c r="D55" s="15"/>
      <c r="E55" s="15"/>
      <c r="F55" s="15"/>
      <c r="G55" s="15"/>
    </row>
    <row r="56" spans="1:7" x14ac:dyDescent="0.2">
      <c r="A56" s="15"/>
      <c r="B56" s="15"/>
      <c r="C56" s="15"/>
      <c r="D56" s="15"/>
      <c r="E56" s="15"/>
      <c r="F56" s="15"/>
      <c r="G56" s="15"/>
    </row>
    <row r="57" spans="1:7" x14ac:dyDescent="0.2">
      <c r="A57" s="15"/>
      <c r="B57" s="15"/>
      <c r="C57" s="15"/>
      <c r="D57" s="15"/>
      <c r="E57" s="15"/>
      <c r="F57" s="15"/>
      <c r="G57" s="15"/>
    </row>
    <row r="58" spans="1:7" x14ac:dyDescent="0.2">
      <c r="A58" s="15"/>
      <c r="B58" s="15"/>
      <c r="C58" s="15"/>
      <c r="D58" s="15"/>
      <c r="E58" s="15"/>
      <c r="F58" s="15"/>
      <c r="G58" s="15"/>
    </row>
    <row r="59" spans="1:7" x14ac:dyDescent="0.2">
      <c r="A59" s="15"/>
      <c r="B59" s="15"/>
      <c r="C59" s="15"/>
      <c r="D59" s="15"/>
      <c r="E59" s="15"/>
      <c r="F59" s="15"/>
      <c r="G59" s="15"/>
    </row>
    <row r="60" spans="1:7" x14ac:dyDescent="0.2">
      <c r="A60" s="15"/>
      <c r="B60" s="15"/>
      <c r="C60" s="15"/>
      <c r="D60" s="15"/>
      <c r="E60" s="15"/>
      <c r="F60" s="15"/>
      <c r="G60" s="15"/>
    </row>
    <row r="61" spans="1:7" x14ac:dyDescent="0.2">
      <c r="A61" s="15"/>
      <c r="B61" s="15"/>
      <c r="C61" s="15"/>
      <c r="D61" s="15"/>
      <c r="E61" s="15"/>
      <c r="F61" s="15"/>
      <c r="G61" s="15"/>
    </row>
    <row r="62" spans="1:7" x14ac:dyDescent="0.2">
      <c r="A62" s="15"/>
      <c r="B62" s="15"/>
      <c r="C62" s="15"/>
      <c r="D62" s="15"/>
      <c r="E62" s="15"/>
      <c r="F62" s="15"/>
      <c r="G62" s="15"/>
    </row>
    <row r="63" spans="1:7" x14ac:dyDescent="0.2">
      <c r="A63" s="15"/>
      <c r="B63" s="15"/>
      <c r="C63" s="15"/>
      <c r="D63" s="15"/>
      <c r="E63" s="15"/>
      <c r="F63" s="15"/>
      <c r="G63" s="15"/>
    </row>
    <row r="64" spans="1:7" x14ac:dyDescent="0.2">
      <c r="A64" s="15"/>
      <c r="B64" s="15"/>
      <c r="C64" s="15"/>
      <c r="D64" s="15"/>
      <c r="E64" s="15"/>
      <c r="F64" s="15"/>
      <c r="G64" s="15"/>
    </row>
    <row r="65" spans="1:7" x14ac:dyDescent="0.2">
      <c r="A65" s="15"/>
      <c r="B65" s="15"/>
      <c r="C65" s="15"/>
      <c r="D65" s="15"/>
      <c r="E65" s="15"/>
      <c r="F65" s="15"/>
      <c r="G65" s="15"/>
    </row>
    <row r="66" spans="1:7" x14ac:dyDescent="0.2">
      <c r="A66" s="15"/>
      <c r="B66" s="15"/>
      <c r="C66" s="15"/>
      <c r="D66" s="15"/>
      <c r="E66" s="15"/>
      <c r="F66" s="15"/>
      <c r="G66" s="15"/>
    </row>
    <row r="67" spans="1:7" x14ac:dyDescent="0.2">
      <c r="A67" s="15"/>
      <c r="B67" s="15"/>
      <c r="C67" s="15"/>
      <c r="D67" s="15"/>
      <c r="E67" s="15"/>
      <c r="F67" s="15"/>
      <c r="G67" s="15"/>
    </row>
    <row r="68" spans="1:7" x14ac:dyDescent="0.2">
      <c r="A68" s="15"/>
      <c r="B68" s="15"/>
      <c r="C68" s="15"/>
      <c r="D68" s="15"/>
      <c r="E68" s="15"/>
      <c r="F68" s="15"/>
      <c r="G68" s="15"/>
    </row>
    <row r="69" spans="1:7" x14ac:dyDescent="0.2">
      <c r="A69" s="15"/>
      <c r="B69" s="15"/>
      <c r="C69" s="15"/>
      <c r="D69" s="15"/>
      <c r="E69" s="15"/>
      <c r="F69" s="15"/>
      <c r="G69" s="15"/>
    </row>
    <row r="70" spans="1:7" x14ac:dyDescent="0.2">
      <c r="A70" s="15"/>
      <c r="B70" s="15"/>
      <c r="C70" s="15"/>
      <c r="D70" s="15"/>
      <c r="E70" s="15"/>
      <c r="F70" s="15"/>
      <c r="G70" s="15"/>
    </row>
    <row r="71" spans="1:7" x14ac:dyDescent="0.2">
      <c r="A71" s="15"/>
      <c r="B71" s="15"/>
      <c r="C71" s="15"/>
      <c r="D71" s="15"/>
      <c r="E71" s="15"/>
      <c r="F71" s="15"/>
      <c r="G71" s="15"/>
    </row>
    <row r="72" spans="1:7" x14ac:dyDescent="0.2">
      <c r="A72" s="15"/>
      <c r="B72" s="15"/>
      <c r="C72" s="15"/>
      <c r="D72" s="15"/>
      <c r="E72" s="15"/>
      <c r="F72" s="15"/>
      <c r="G72" s="15"/>
    </row>
    <row r="73" spans="1:7" x14ac:dyDescent="0.2">
      <c r="A73" s="15"/>
      <c r="B73" s="15"/>
      <c r="C73" s="15"/>
      <c r="D73" s="15"/>
      <c r="E73" s="15"/>
      <c r="F73" s="15"/>
      <c r="G73" s="15"/>
    </row>
    <row r="74" spans="1:7" x14ac:dyDescent="0.2">
      <c r="A74" s="15"/>
      <c r="B74" s="15"/>
      <c r="C74" s="15"/>
      <c r="D74" s="15"/>
      <c r="E74" s="15"/>
      <c r="F74" s="15"/>
      <c r="G74" s="15"/>
    </row>
    <row r="75" spans="1:7" x14ac:dyDescent="0.2">
      <c r="A75" s="15"/>
      <c r="B75" s="15"/>
      <c r="C75" s="15"/>
      <c r="D75" s="15"/>
      <c r="E75" s="15"/>
      <c r="F75" s="15"/>
      <c r="G75" s="15"/>
    </row>
    <row r="76" spans="1:7" x14ac:dyDescent="0.2">
      <c r="A76" s="15"/>
      <c r="B76" s="15"/>
      <c r="C76" s="15"/>
      <c r="D76" s="15"/>
      <c r="E76" s="15"/>
      <c r="F76" s="15"/>
      <c r="G76" s="15"/>
    </row>
    <row r="77" spans="1:7" x14ac:dyDescent="0.2">
      <c r="A77" s="15"/>
      <c r="B77" s="15"/>
      <c r="C77" s="15"/>
      <c r="D77" s="15"/>
      <c r="E77" s="15"/>
      <c r="F77" s="15"/>
      <c r="G77" s="15"/>
    </row>
    <row r="78" spans="1:7" x14ac:dyDescent="0.2">
      <c r="A78" s="15"/>
      <c r="B78" s="15"/>
      <c r="C78" s="15"/>
      <c r="D78" s="15"/>
      <c r="E78" s="15"/>
      <c r="F78" s="15"/>
      <c r="G78" s="15"/>
    </row>
    <row r="79" spans="1:7" x14ac:dyDescent="0.2">
      <c r="A79" s="15"/>
      <c r="B79" s="15"/>
      <c r="C79" s="15"/>
      <c r="D79" s="15"/>
      <c r="E79" s="15"/>
      <c r="F79" s="15"/>
      <c r="G79" s="15"/>
    </row>
    <row r="80" spans="1:7" x14ac:dyDescent="0.2">
      <c r="A80" s="15"/>
      <c r="B80" s="15"/>
      <c r="C80" s="15"/>
      <c r="D80" s="15"/>
      <c r="E80" s="15"/>
      <c r="F80" s="15"/>
      <c r="G80" s="15"/>
    </row>
    <row r="81" spans="1:7" x14ac:dyDescent="0.2">
      <c r="A81" s="15"/>
      <c r="B81" s="15"/>
      <c r="C81" s="15"/>
      <c r="D81" s="15"/>
      <c r="E81" s="15"/>
      <c r="F81" s="15"/>
      <c r="G81" s="15"/>
    </row>
    <row r="82" spans="1:7" x14ac:dyDescent="0.2">
      <c r="A82" s="15"/>
      <c r="B82" s="15"/>
      <c r="C82" s="15"/>
      <c r="D82" s="15"/>
      <c r="E82" s="15"/>
      <c r="F82" s="15"/>
      <c r="G82" s="15"/>
    </row>
    <row r="83" spans="1:7" x14ac:dyDescent="0.2">
      <c r="A83" s="15"/>
      <c r="B83" s="15"/>
      <c r="C83" s="15"/>
      <c r="D83" s="15"/>
      <c r="E83" s="15"/>
      <c r="F83" s="15"/>
      <c r="G83" s="15"/>
    </row>
    <row r="84" spans="1:7" x14ac:dyDescent="0.2">
      <c r="A84" s="15"/>
      <c r="B84" s="15"/>
      <c r="C84" s="15"/>
      <c r="D84" s="15"/>
      <c r="E84" s="15"/>
      <c r="F84" s="15"/>
      <c r="G84" s="15"/>
    </row>
    <row r="85" spans="1:7" x14ac:dyDescent="0.2">
      <c r="A85" s="15"/>
      <c r="B85" s="15"/>
      <c r="C85" s="15"/>
      <c r="D85" s="15"/>
      <c r="E85" s="15"/>
      <c r="F85" s="15"/>
      <c r="G85" s="15"/>
    </row>
    <row r="86" spans="1:7" x14ac:dyDescent="0.2">
      <c r="A86" s="15"/>
      <c r="B86" s="15"/>
      <c r="C86" s="15"/>
      <c r="D86" s="15"/>
      <c r="E86" s="15"/>
      <c r="F86" s="15"/>
      <c r="G86" s="15"/>
    </row>
    <row r="87" spans="1:7" x14ac:dyDescent="0.2">
      <c r="A87" s="15"/>
      <c r="B87" s="15"/>
      <c r="C87" s="15"/>
      <c r="D87" s="15"/>
      <c r="E87" s="15"/>
      <c r="F87" s="15"/>
      <c r="G87" s="15"/>
    </row>
    <row r="88" spans="1:7" x14ac:dyDescent="0.2">
      <c r="A88" s="15"/>
      <c r="B88" s="15"/>
      <c r="C88" s="15"/>
      <c r="D88" s="15"/>
      <c r="E88" s="15"/>
      <c r="F88" s="15"/>
      <c r="G88" s="15"/>
    </row>
    <row r="89" spans="1:7" x14ac:dyDescent="0.2">
      <c r="A89" s="15"/>
      <c r="B89" s="15"/>
      <c r="C89" s="15"/>
      <c r="D89" s="15"/>
      <c r="E89" s="15"/>
      <c r="F89" s="15"/>
      <c r="G89" s="15"/>
    </row>
    <row r="90" spans="1:7" x14ac:dyDescent="0.2">
      <c r="A90" s="15"/>
      <c r="B90" s="15"/>
      <c r="C90" s="15"/>
      <c r="D90" s="15"/>
      <c r="E90" s="15"/>
      <c r="F90" s="15"/>
      <c r="G90" s="15"/>
    </row>
    <row r="91" spans="1:7" x14ac:dyDescent="0.2">
      <c r="A91" s="15"/>
      <c r="B91" s="15"/>
      <c r="C91" s="15"/>
      <c r="D91" s="15"/>
      <c r="E91" s="15"/>
      <c r="F91" s="15"/>
      <c r="G91" s="15"/>
    </row>
    <row r="92" spans="1:7" x14ac:dyDescent="0.2">
      <c r="A92" s="15"/>
      <c r="B92" s="15"/>
      <c r="C92" s="15"/>
      <c r="D92" s="15"/>
      <c r="E92" s="15"/>
      <c r="F92" s="15"/>
      <c r="G92" s="15"/>
    </row>
    <row r="93" spans="1:7" x14ac:dyDescent="0.2">
      <c r="A93" s="15"/>
      <c r="B93" s="15"/>
      <c r="C93" s="15"/>
      <c r="D93" s="15"/>
      <c r="E93" s="15"/>
      <c r="F93" s="15"/>
      <c r="G93" s="15"/>
    </row>
    <row r="94" spans="1:7" x14ac:dyDescent="0.2">
      <c r="A94" s="15"/>
      <c r="B94" s="15"/>
      <c r="C94" s="15"/>
      <c r="D94" s="15"/>
      <c r="E94" s="15"/>
      <c r="F94" s="15"/>
      <c r="G94" s="15"/>
    </row>
    <row r="95" spans="1:7" x14ac:dyDescent="0.2">
      <c r="A95" s="15"/>
      <c r="B95" s="15"/>
      <c r="C95" s="15"/>
      <c r="D95" s="15"/>
      <c r="E95" s="15"/>
      <c r="F95" s="15"/>
      <c r="G95" s="15"/>
    </row>
    <row r="96" spans="1:7" x14ac:dyDescent="0.2">
      <c r="A96" s="15"/>
      <c r="B96" s="15"/>
      <c r="C96" s="15"/>
      <c r="D96" s="15"/>
      <c r="E96" s="15"/>
      <c r="F96" s="15"/>
      <c r="G96" s="15"/>
    </row>
    <row r="97" spans="1:7" x14ac:dyDescent="0.2">
      <c r="A97" s="15"/>
      <c r="B97" s="15"/>
      <c r="C97" s="15"/>
      <c r="D97" s="15"/>
      <c r="E97" s="15"/>
      <c r="F97" s="15"/>
      <c r="G97" s="15"/>
    </row>
    <row r="98" spans="1:7" x14ac:dyDescent="0.2">
      <c r="A98" s="15"/>
      <c r="B98" s="15"/>
      <c r="C98" s="15"/>
      <c r="D98" s="15"/>
      <c r="E98" s="15"/>
      <c r="F98" s="15"/>
      <c r="G98" s="15"/>
    </row>
    <row r="99" spans="1:7" x14ac:dyDescent="0.2">
      <c r="A99" s="15"/>
      <c r="B99" s="15"/>
      <c r="C99" s="15"/>
      <c r="D99" s="15"/>
      <c r="E99" s="15"/>
      <c r="F99" s="15"/>
      <c r="G99" s="15"/>
    </row>
    <row r="100" spans="1:7" x14ac:dyDescent="0.2">
      <c r="A100" s="15"/>
      <c r="B100" s="15"/>
      <c r="C100" s="15"/>
      <c r="D100" s="15"/>
      <c r="E100" s="15"/>
      <c r="F100" s="15"/>
      <c r="G100" s="15"/>
    </row>
    <row r="101" spans="1:7" x14ac:dyDescent="0.2">
      <c r="A101" s="15"/>
      <c r="B101" s="15"/>
      <c r="C101" s="15"/>
      <c r="D101" s="15"/>
      <c r="E101" s="15"/>
      <c r="F101" s="15"/>
      <c r="G101" s="15"/>
    </row>
    <row r="102" spans="1:7" x14ac:dyDescent="0.2">
      <c r="A102" s="15"/>
      <c r="B102" s="15"/>
      <c r="C102" s="15"/>
      <c r="D102" s="15"/>
      <c r="E102" s="15"/>
      <c r="F102" s="15"/>
      <c r="G102" s="15"/>
    </row>
    <row r="103" spans="1:7" x14ac:dyDescent="0.2">
      <c r="A103" s="15"/>
      <c r="B103" s="15"/>
      <c r="C103" s="15"/>
      <c r="D103" s="15"/>
      <c r="E103" s="15"/>
      <c r="F103" s="15"/>
      <c r="G103" s="15"/>
    </row>
    <row r="104" spans="1:7" x14ac:dyDescent="0.2">
      <c r="A104" s="15"/>
      <c r="B104" s="15"/>
      <c r="C104" s="15"/>
      <c r="D104" s="15"/>
      <c r="E104" s="15"/>
      <c r="F104" s="15"/>
      <c r="G104" s="15"/>
    </row>
    <row r="105" spans="1:7" x14ac:dyDescent="0.2">
      <c r="A105" s="15"/>
      <c r="B105" s="15"/>
      <c r="C105" s="15"/>
      <c r="D105" s="15"/>
      <c r="E105" s="15"/>
      <c r="F105" s="15"/>
      <c r="G105" s="15"/>
    </row>
    <row r="106" spans="1:7" x14ac:dyDescent="0.2">
      <c r="A106" s="15"/>
      <c r="B106" s="15"/>
      <c r="C106" s="15"/>
      <c r="D106" s="15"/>
      <c r="E106" s="15"/>
      <c r="F106" s="15"/>
      <c r="G106" s="15"/>
    </row>
    <row r="107" spans="1:7" x14ac:dyDescent="0.2">
      <c r="A107" s="15"/>
      <c r="B107" s="15"/>
      <c r="C107" s="15"/>
      <c r="D107" s="15"/>
      <c r="E107" s="15"/>
      <c r="F107" s="15"/>
      <c r="G107" s="15"/>
    </row>
    <row r="108" spans="1:7" x14ac:dyDescent="0.2">
      <c r="A108" s="15"/>
      <c r="B108" s="15"/>
      <c r="C108" s="15"/>
      <c r="D108" s="15"/>
      <c r="E108" s="15"/>
      <c r="F108" s="15"/>
      <c r="G108" s="15"/>
    </row>
    <row r="109" spans="1:7" x14ac:dyDescent="0.2">
      <c r="A109" s="15"/>
      <c r="B109" s="15"/>
      <c r="C109" s="15"/>
      <c r="D109" s="15"/>
      <c r="E109" s="15"/>
      <c r="F109" s="15"/>
      <c r="G109" s="15"/>
    </row>
    <row r="110" spans="1:7" x14ac:dyDescent="0.2">
      <c r="A110" s="15"/>
      <c r="B110" s="15"/>
      <c r="C110" s="15"/>
      <c r="D110" s="15"/>
      <c r="E110" s="15"/>
      <c r="F110" s="15"/>
      <c r="G110" s="15"/>
    </row>
    <row r="111" spans="1:7" x14ac:dyDescent="0.2">
      <c r="A111" s="15"/>
      <c r="B111" s="15"/>
      <c r="C111" s="15"/>
      <c r="D111" s="15"/>
      <c r="E111" s="15"/>
      <c r="F111" s="15"/>
      <c r="G111" s="15"/>
    </row>
    <row r="112" spans="1:7" x14ac:dyDescent="0.2">
      <c r="A112" s="15"/>
      <c r="B112" s="15"/>
      <c r="C112" s="15"/>
      <c r="D112" s="15"/>
      <c r="E112" s="15"/>
      <c r="F112" s="15"/>
      <c r="G112" s="15"/>
    </row>
    <row r="113" spans="1:7" x14ac:dyDescent="0.2">
      <c r="A113" s="15"/>
      <c r="B113" s="15"/>
      <c r="C113" s="15"/>
      <c r="D113" s="15"/>
      <c r="E113" s="15"/>
      <c r="F113" s="15"/>
      <c r="G113" s="15"/>
    </row>
    <row r="114" spans="1:7" x14ac:dyDescent="0.2">
      <c r="A114" s="15"/>
      <c r="B114" s="15"/>
      <c r="C114" s="15"/>
      <c r="D114" s="15"/>
      <c r="E114" s="15"/>
      <c r="F114" s="15"/>
      <c r="G114" s="15"/>
    </row>
    <row r="115" spans="1:7" x14ac:dyDescent="0.2">
      <c r="A115" s="15"/>
      <c r="B115" s="15"/>
      <c r="C115" s="15"/>
      <c r="D115" s="15"/>
      <c r="E115" s="15"/>
      <c r="F115" s="15"/>
      <c r="G115" s="15"/>
    </row>
    <row r="116" spans="1:7" x14ac:dyDescent="0.2">
      <c r="A116" s="15"/>
      <c r="B116" s="15"/>
      <c r="C116" s="15"/>
      <c r="D116" s="15"/>
      <c r="E116" s="15"/>
      <c r="F116" s="15"/>
      <c r="G116" s="15"/>
    </row>
    <row r="117" spans="1:7" x14ac:dyDescent="0.2">
      <c r="A117" s="15"/>
      <c r="B117" s="15"/>
      <c r="C117" s="15"/>
      <c r="D117" s="15"/>
      <c r="E117" s="15"/>
      <c r="F117" s="15"/>
      <c r="G117" s="15"/>
    </row>
    <row r="118" spans="1:7" x14ac:dyDescent="0.2">
      <c r="A118" s="15"/>
      <c r="B118" s="15"/>
      <c r="C118" s="15"/>
      <c r="D118" s="15"/>
      <c r="E118" s="15"/>
      <c r="F118" s="15"/>
      <c r="G118" s="15"/>
    </row>
    <row r="119" spans="1:7" x14ac:dyDescent="0.2">
      <c r="A119" s="15"/>
      <c r="B119" s="15"/>
      <c r="C119" s="15"/>
      <c r="D119" s="15"/>
      <c r="E119" s="15"/>
      <c r="F119" s="15"/>
      <c r="G119" s="15"/>
    </row>
    <row r="120" spans="1:7" x14ac:dyDescent="0.2">
      <c r="A120" s="15"/>
      <c r="B120" s="15"/>
      <c r="C120" s="15"/>
      <c r="D120" s="15"/>
      <c r="E120" s="15"/>
      <c r="F120" s="15"/>
      <c r="G120" s="15"/>
    </row>
    <row r="121" spans="1:7" x14ac:dyDescent="0.2">
      <c r="A121" s="15"/>
      <c r="B121" s="15"/>
      <c r="C121" s="15"/>
      <c r="D121" s="15"/>
      <c r="E121" s="15"/>
      <c r="F121" s="15"/>
      <c r="G121" s="15"/>
    </row>
    <row r="122" spans="1:7" x14ac:dyDescent="0.2">
      <c r="A122" s="15"/>
      <c r="B122" s="15"/>
      <c r="C122" s="15"/>
      <c r="D122" s="15"/>
      <c r="E122" s="15"/>
      <c r="F122" s="15"/>
      <c r="G122" s="15"/>
    </row>
    <row r="123" spans="1:7" x14ac:dyDescent="0.2">
      <c r="A123" s="15"/>
      <c r="B123" s="15"/>
      <c r="C123" s="15"/>
      <c r="D123" s="15"/>
      <c r="E123" s="15"/>
      <c r="F123" s="15"/>
      <c r="G123" s="15"/>
    </row>
    <row r="124" spans="1:7" x14ac:dyDescent="0.2">
      <c r="A124" s="15"/>
      <c r="B124" s="15"/>
      <c r="C124" s="15"/>
      <c r="D124" s="15"/>
      <c r="E124" s="15"/>
      <c r="F124" s="15"/>
      <c r="G124" s="15"/>
    </row>
    <row r="125" spans="1:7" x14ac:dyDescent="0.2">
      <c r="A125" s="15"/>
      <c r="B125" s="15"/>
      <c r="C125" s="15"/>
      <c r="D125" s="15"/>
      <c r="E125" s="15"/>
      <c r="F125" s="15"/>
      <c r="G125" s="15"/>
    </row>
    <row r="126" spans="1:7" x14ac:dyDescent="0.2">
      <c r="A126" s="15"/>
      <c r="B126" s="15"/>
      <c r="C126" s="15"/>
      <c r="D126" s="15"/>
      <c r="E126" s="15"/>
      <c r="F126" s="15"/>
      <c r="G126" s="15"/>
    </row>
    <row r="127" spans="1:7" x14ac:dyDescent="0.2">
      <c r="A127" s="15"/>
      <c r="B127" s="15"/>
      <c r="C127" s="15"/>
      <c r="D127" s="15"/>
      <c r="E127" s="15"/>
      <c r="F127" s="15"/>
      <c r="G127" s="15"/>
    </row>
    <row r="128" spans="1:7" x14ac:dyDescent="0.2">
      <c r="A128" s="15"/>
      <c r="B128" s="15"/>
      <c r="C128" s="15"/>
      <c r="D128" s="15"/>
      <c r="E128" s="15"/>
      <c r="F128" s="15"/>
      <c r="G128" s="15"/>
    </row>
    <row r="129" spans="1:7" x14ac:dyDescent="0.2">
      <c r="A129" s="15"/>
      <c r="B129" s="15"/>
      <c r="C129" s="15"/>
      <c r="D129" s="15"/>
      <c r="E129" s="15"/>
      <c r="F129" s="15"/>
      <c r="G129" s="15"/>
    </row>
    <row r="130" spans="1:7" x14ac:dyDescent="0.2">
      <c r="A130" s="15"/>
      <c r="B130" s="15"/>
      <c r="C130" s="15"/>
      <c r="D130" s="15"/>
      <c r="E130" s="15"/>
      <c r="F130" s="15"/>
      <c r="G130" s="15"/>
    </row>
    <row r="131" spans="1:7" x14ac:dyDescent="0.2">
      <c r="A131" s="15"/>
      <c r="B131" s="15"/>
      <c r="C131" s="15"/>
      <c r="D131" s="15"/>
      <c r="E131" s="15"/>
      <c r="F131" s="15"/>
      <c r="G131" s="15"/>
    </row>
    <row r="132" spans="1:7" x14ac:dyDescent="0.2">
      <c r="A132" s="15"/>
      <c r="B132" s="15"/>
      <c r="C132" s="15"/>
      <c r="D132" s="15"/>
      <c r="E132" s="15"/>
      <c r="F132" s="15"/>
      <c r="G132" s="15"/>
    </row>
    <row r="133" spans="1:7" x14ac:dyDescent="0.2">
      <c r="A133" s="15"/>
      <c r="B133" s="15"/>
      <c r="C133" s="15"/>
      <c r="D133" s="15"/>
      <c r="E133" s="15"/>
      <c r="F133" s="15"/>
      <c r="G133" s="15"/>
    </row>
    <row r="134" spans="1:7" x14ac:dyDescent="0.2">
      <c r="A134" s="15"/>
      <c r="B134" s="15"/>
      <c r="C134" s="15"/>
      <c r="D134" s="15"/>
      <c r="E134" s="15"/>
      <c r="F134" s="15"/>
      <c r="G134" s="15"/>
    </row>
    <row r="135" spans="1:7" x14ac:dyDescent="0.2">
      <c r="A135" s="15"/>
      <c r="B135" s="15"/>
      <c r="C135" s="15"/>
      <c r="D135" s="15"/>
      <c r="E135" s="15"/>
      <c r="F135" s="15"/>
      <c r="G135" s="15"/>
    </row>
    <row r="136" spans="1:7" x14ac:dyDescent="0.2">
      <c r="A136" s="15"/>
      <c r="B136" s="15"/>
      <c r="C136" s="15"/>
      <c r="D136" s="15"/>
      <c r="E136" s="15"/>
      <c r="F136" s="15"/>
      <c r="G136" s="15"/>
    </row>
    <row r="137" spans="1:7" x14ac:dyDescent="0.2">
      <c r="A137" s="15"/>
      <c r="B137" s="15"/>
      <c r="C137" s="15"/>
      <c r="D137" s="15"/>
      <c r="E137" s="15"/>
      <c r="F137" s="15"/>
      <c r="G137" s="15"/>
    </row>
    <row r="138" spans="1:7" x14ac:dyDescent="0.2">
      <c r="A138" s="15"/>
      <c r="B138" s="15"/>
      <c r="C138" s="15"/>
      <c r="D138" s="15"/>
      <c r="E138" s="15"/>
      <c r="F138" s="15"/>
      <c r="G138" s="15"/>
    </row>
    <row r="139" spans="1:7" x14ac:dyDescent="0.2">
      <c r="A139" s="15"/>
      <c r="B139" s="15"/>
      <c r="C139" s="15"/>
      <c r="D139" s="15"/>
      <c r="E139" s="15"/>
      <c r="F139" s="15"/>
      <c r="G139" s="15"/>
    </row>
    <row r="140" spans="1:7" x14ac:dyDescent="0.2">
      <c r="A140" s="15"/>
      <c r="B140" s="15"/>
      <c r="C140" s="15"/>
      <c r="D140" s="15"/>
      <c r="E140" s="15"/>
      <c r="F140" s="15"/>
      <c r="G140" s="15"/>
    </row>
    <row r="141" spans="1:7" x14ac:dyDescent="0.2">
      <c r="A141" s="15"/>
      <c r="B141" s="15"/>
      <c r="C141" s="15"/>
      <c r="D141" s="15"/>
      <c r="E141" s="15"/>
      <c r="F141" s="15"/>
      <c r="G141" s="15"/>
    </row>
    <row r="142" spans="1:7" x14ac:dyDescent="0.2">
      <c r="A142" s="15"/>
      <c r="B142" s="15"/>
      <c r="C142" s="15"/>
      <c r="D142" s="15"/>
      <c r="E142" s="15"/>
      <c r="F142" s="15"/>
      <c r="G142" s="15"/>
    </row>
    <row r="143" spans="1:7" x14ac:dyDescent="0.2">
      <c r="A143" s="15"/>
      <c r="B143" s="15"/>
      <c r="C143" s="15"/>
      <c r="D143" s="15"/>
      <c r="E143" s="15"/>
      <c r="F143" s="15"/>
      <c r="G143" s="15"/>
    </row>
    <row r="144" spans="1:7" x14ac:dyDescent="0.2">
      <c r="A144" s="15"/>
      <c r="B144" s="15"/>
      <c r="C144" s="15"/>
      <c r="D144" s="15"/>
      <c r="E144" s="15"/>
      <c r="F144" s="15"/>
      <c r="G144" s="15"/>
    </row>
    <row r="145" spans="1:7" x14ac:dyDescent="0.2">
      <c r="A145" s="15"/>
      <c r="B145" s="15"/>
      <c r="C145" s="15"/>
      <c r="D145" s="15"/>
      <c r="E145" s="15"/>
      <c r="F145" s="15"/>
      <c r="G145" s="15"/>
    </row>
    <row r="146" spans="1:7" x14ac:dyDescent="0.2">
      <c r="A146" s="15"/>
      <c r="B146" s="15"/>
      <c r="C146" s="15"/>
      <c r="D146" s="15"/>
      <c r="E146" s="15"/>
      <c r="F146" s="15"/>
      <c r="G146" s="15"/>
    </row>
    <row r="147" spans="1:7" x14ac:dyDescent="0.2">
      <c r="A147" s="15"/>
      <c r="B147" s="15"/>
      <c r="C147" s="15"/>
      <c r="D147" s="15"/>
      <c r="E147" s="15"/>
      <c r="F147" s="15"/>
      <c r="G147" s="15"/>
    </row>
    <row r="148" spans="1:7" x14ac:dyDescent="0.2">
      <c r="A148" s="15"/>
      <c r="B148" s="15"/>
      <c r="C148" s="15"/>
      <c r="D148" s="15"/>
      <c r="E148" s="15"/>
      <c r="F148" s="15"/>
      <c r="G148" s="15"/>
    </row>
    <row r="149" spans="1:7" x14ac:dyDescent="0.2">
      <c r="A149" s="15"/>
      <c r="B149" s="15"/>
      <c r="C149" s="15"/>
      <c r="D149" s="15"/>
      <c r="E149" s="15"/>
      <c r="F149" s="15"/>
      <c r="G149" s="15"/>
    </row>
    <row r="150" spans="1:7" x14ac:dyDescent="0.2">
      <c r="A150" s="15"/>
      <c r="B150" s="15"/>
      <c r="C150" s="15"/>
      <c r="D150" s="15"/>
      <c r="E150" s="15"/>
      <c r="F150" s="15"/>
      <c r="G150" s="15"/>
    </row>
    <row r="151" spans="1:7" x14ac:dyDescent="0.2">
      <c r="A151" s="15"/>
      <c r="B151" s="15"/>
      <c r="C151" s="15"/>
      <c r="D151" s="15"/>
      <c r="E151" s="15"/>
      <c r="F151" s="15"/>
      <c r="G151" s="15"/>
    </row>
    <row r="152" spans="1:7" x14ac:dyDescent="0.2">
      <c r="A152" s="15"/>
      <c r="B152" s="15"/>
      <c r="C152" s="15"/>
      <c r="D152" s="15"/>
      <c r="E152" s="15"/>
      <c r="F152" s="15"/>
      <c r="G152" s="15"/>
    </row>
    <row r="153" spans="1:7" x14ac:dyDescent="0.2">
      <c r="A153" s="15"/>
      <c r="B153" s="15"/>
      <c r="C153" s="15"/>
      <c r="D153" s="15"/>
      <c r="E153" s="15"/>
      <c r="F153" s="15"/>
      <c r="G153" s="15"/>
    </row>
    <row r="154" spans="1:7" x14ac:dyDescent="0.2">
      <c r="A154" s="15"/>
      <c r="B154" s="15"/>
      <c r="C154" s="15"/>
      <c r="D154" s="15"/>
      <c r="E154" s="15"/>
      <c r="F154" s="15"/>
      <c r="G154" s="15"/>
    </row>
    <row r="155" spans="1:7" x14ac:dyDescent="0.2">
      <c r="A155" s="15"/>
      <c r="B155" s="15"/>
      <c r="C155" s="15"/>
      <c r="D155" s="15"/>
      <c r="E155" s="15"/>
      <c r="F155" s="15"/>
      <c r="G155" s="15"/>
    </row>
    <row r="156" spans="1:7" x14ac:dyDescent="0.2">
      <c r="A156" s="15"/>
      <c r="B156" s="15"/>
      <c r="C156" s="15"/>
      <c r="D156" s="15"/>
      <c r="E156" s="15"/>
      <c r="F156" s="15"/>
      <c r="G156" s="15"/>
    </row>
    <row r="157" spans="1:7" x14ac:dyDescent="0.2">
      <c r="A157" s="15"/>
      <c r="B157" s="15"/>
      <c r="C157" s="15"/>
      <c r="D157" s="15"/>
      <c r="E157" s="15"/>
      <c r="F157" s="15"/>
      <c r="G157" s="15"/>
    </row>
    <row r="158" spans="1:7" x14ac:dyDescent="0.2">
      <c r="A158" s="15"/>
      <c r="B158" s="15"/>
      <c r="C158" s="15"/>
      <c r="D158" s="15"/>
      <c r="E158" s="15"/>
      <c r="F158" s="15"/>
      <c r="G158" s="15"/>
    </row>
    <row r="159" spans="1:7" x14ac:dyDescent="0.2">
      <c r="A159" s="15"/>
      <c r="B159" s="15"/>
      <c r="C159" s="15"/>
      <c r="D159" s="15"/>
      <c r="E159" s="15"/>
      <c r="F159" s="15"/>
      <c r="G159" s="15"/>
    </row>
    <row r="160" spans="1:7" x14ac:dyDescent="0.2">
      <c r="A160" s="15"/>
      <c r="B160" s="15"/>
      <c r="C160" s="15"/>
      <c r="D160" s="15"/>
      <c r="E160" s="15"/>
      <c r="F160" s="15"/>
      <c r="G160" s="15"/>
    </row>
    <row r="161" spans="1:7" x14ac:dyDescent="0.2">
      <c r="A161" s="15"/>
      <c r="B161" s="15"/>
      <c r="C161" s="15"/>
      <c r="D161" s="15"/>
      <c r="E161" s="15"/>
      <c r="F161" s="15"/>
      <c r="G161" s="15"/>
    </row>
    <row r="162" spans="1:7" x14ac:dyDescent="0.2">
      <c r="A162" s="15"/>
      <c r="B162" s="15"/>
      <c r="C162" s="15"/>
      <c r="D162" s="15"/>
      <c r="E162" s="15"/>
      <c r="F162" s="15"/>
      <c r="G162" s="15"/>
    </row>
    <row r="163" spans="1:7" x14ac:dyDescent="0.2">
      <c r="A163" s="15"/>
      <c r="B163" s="15"/>
      <c r="C163" s="15"/>
      <c r="D163" s="15"/>
      <c r="E163" s="15"/>
      <c r="F163" s="15"/>
      <c r="G163" s="15"/>
    </row>
    <row r="164" spans="1:7" x14ac:dyDescent="0.2">
      <c r="A164" s="15"/>
      <c r="B164" s="15"/>
      <c r="C164" s="15"/>
      <c r="D164" s="15"/>
      <c r="E164" s="15"/>
      <c r="F164" s="15"/>
      <c r="G164" s="15"/>
    </row>
    <row r="165" spans="1:7" x14ac:dyDescent="0.2">
      <c r="A165" s="15"/>
      <c r="B165" s="15"/>
      <c r="C165" s="15"/>
      <c r="D165" s="15"/>
      <c r="E165" s="15"/>
      <c r="F165" s="15"/>
      <c r="G165" s="15"/>
    </row>
    <row r="166" spans="1:7" x14ac:dyDescent="0.2">
      <c r="A166" s="15"/>
      <c r="B166" s="15"/>
      <c r="C166" s="15"/>
      <c r="D166" s="15"/>
      <c r="E166" s="15"/>
      <c r="F166" s="15"/>
      <c r="G166" s="15"/>
    </row>
    <row r="167" spans="1:7" x14ac:dyDescent="0.2">
      <c r="A167" s="15"/>
      <c r="B167" s="15"/>
      <c r="C167" s="15"/>
      <c r="D167" s="15"/>
      <c r="E167" s="15"/>
      <c r="F167" s="15"/>
      <c r="G167" s="15"/>
    </row>
    <row r="168" spans="1:7" x14ac:dyDescent="0.2">
      <c r="A168" s="15"/>
      <c r="B168" s="15"/>
      <c r="C168" s="15"/>
      <c r="D168" s="15"/>
      <c r="E168" s="15"/>
      <c r="F168" s="15"/>
      <c r="G168" s="15"/>
    </row>
    <row r="169" spans="1:7" x14ac:dyDescent="0.2">
      <c r="A169" s="15"/>
      <c r="B169" s="15"/>
      <c r="C169" s="15"/>
      <c r="D169" s="15"/>
      <c r="E169" s="15"/>
      <c r="F169" s="15"/>
      <c r="G169" s="15"/>
    </row>
    <row r="170" spans="1:7" x14ac:dyDescent="0.2">
      <c r="A170" s="15"/>
      <c r="B170" s="15"/>
      <c r="C170" s="15"/>
      <c r="D170" s="15"/>
      <c r="E170" s="15"/>
      <c r="F170" s="15"/>
      <c r="G170" s="15"/>
    </row>
    <row r="171" spans="1:7" x14ac:dyDescent="0.2">
      <c r="A171" s="15"/>
      <c r="B171" s="15"/>
      <c r="C171" s="15"/>
      <c r="D171" s="15"/>
      <c r="E171" s="15"/>
      <c r="F171" s="15"/>
      <c r="G171" s="15"/>
    </row>
    <row r="172" spans="1:7" x14ac:dyDescent="0.2">
      <c r="A172" s="15"/>
      <c r="B172" s="15"/>
      <c r="C172" s="15"/>
      <c r="D172" s="15"/>
      <c r="E172" s="15"/>
      <c r="F172" s="15"/>
      <c r="G172" s="15"/>
    </row>
    <row r="173" spans="1:7" x14ac:dyDescent="0.2">
      <c r="A173" s="15"/>
      <c r="B173" s="15"/>
      <c r="C173" s="15"/>
      <c r="D173" s="15"/>
      <c r="E173" s="15"/>
      <c r="F173" s="15"/>
      <c r="G173" s="15"/>
    </row>
    <row r="174" spans="1:7" x14ac:dyDescent="0.2">
      <c r="A174" s="15"/>
      <c r="B174" s="15"/>
      <c r="C174" s="15"/>
      <c r="D174" s="15"/>
      <c r="E174" s="15"/>
      <c r="F174" s="15"/>
      <c r="G174" s="15"/>
    </row>
    <row r="175" spans="1:7" x14ac:dyDescent="0.2">
      <c r="A175" s="15"/>
      <c r="B175" s="15"/>
      <c r="C175" s="15"/>
      <c r="D175" s="15"/>
      <c r="E175" s="15"/>
      <c r="F175" s="15"/>
      <c r="G175" s="15"/>
    </row>
    <row r="176" spans="1:7" x14ac:dyDescent="0.2">
      <c r="A176" s="15"/>
      <c r="B176" s="15"/>
      <c r="C176" s="15"/>
      <c r="D176" s="15"/>
      <c r="E176" s="15"/>
      <c r="F176" s="15"/>
      <c r="G176" s="15"/>
    </row>
    <row r="177" spans="1:7" x14ac:dyDescent="0.2">
      <c r="A177" s="15"/>
      <c r="B177" s="15"/>
      <c r="C177" s="15"/>
      <c r="D177" s="15"/>
      <c r="E177" s="15"/>
      <c r="F177" s="15"/>
      <c r="G177" s="15"/>
    </row>
    <row r="178" spans="1:7" x14ac:dyDescent="0.2">
      <c r="A178" s="15"/>
      <c r="B178" s="15"/>
      <c r="C178" s="15"/>
      <c r="D178" s="15"/>
      <c r="E178" s="15"/>
      <c r="F178" s="15"/>
      <c r="G178" s="15"/>
    </row>
    <row r="179" spans="1:7" x14ac:dyDescent="0.2">
      <c r="A179" s="15"/>
      <c r="B179" s="15"/>
      <c r="C179" s="15"/>
      <c r="D179" s="15"/>
      <c r="E179" s="15"/>
      <c r="F179" s="15"/>
      <c r="G179" s="15"/>
    </row>
    <row r="180" spans="1:7" x14ac:dyDescent="0.2">
      <c r="A180" s="15"/>
      <c r="B180" s="15"/>
      <c r="C180" s="15"/>
      <c r="D180" s="15"/>
      <c r="E180" s="15"/>
      <c r="F180" s="15"/>
      <c r="G180" s="15"/>
    </row>
    <row r="181" spans="1:7" x14ac:dyDescent="0.2">
      <c r="A181" s="15"/>
      <c r="B181" s="15"/>
      <c r="C181" s="15"/>
      <c r="D181" s="15"/>
      <c r="E181" s="15"/>
      <c r="F181" s="15"/>
      <c r="G181" s="15"/>
    </row>
    <row r="182" spans="1:7" x14ac:dyDescent="0.2">
      <c r="A182" s="15"/>
      <c r="B182" s="15"/>
      <c r="C182" s="15"/>
      <c r="D182" s="15"/>
      <c r="E182" s="15"/>
      <c r="F182" s="15"/>
      <c r="G182" s="15"/>
    </row>
    <row r="183" spans="1:7" x14ac:dyDescent="0.2">
      <c r="A183" s="15"/>
      <c r="B183" s="15"/>
      <c r="C183" s="15"/>
      <c r="D183" s="15"/>
      <c r="E183" s="15"/>
      <c r="F183" s="15"/>
      <c r="G183" s="15"/>
    </row>
    <row r="184" spans="1:7" x14ac:dyDescent="0.2">
      <c r="A184" s="15"/>
      <c r="B184" s="15"/>
      <c r="C184" s="15"/>
      <c r="D184" s="15"/>
      <c r="E184" s="15"/>
      <c r="F184" s="15"/>
      <c r="G184" s="15"/>
    </row>
    <row r="185" spans="1:7" x14ac:dyDescent="0.2">
      <c r="A185" s="15"/>
      <c r="B185" s="15"/>
      <c r="C185" s="15"/>
      <c r="D185" s="15"/>
      <c r="E185" s="15"/>
      <c r="F185" s="15"/>
      <c r="G185" s="15"/>
    </row>
    <row r="186" spans="1:7" x14ac:dyDescent="0.2">
      <c r="A186" s="15"/>
      <c r="B186" s="15"/>
      <c r="C186" s="15"/>
      <c r="D186" s="15"/>
      <c r="E186" s="15"/>
      <c r="F186" s="15"/>
      <c r="G186" s="15"/>
    </row>
    <row r="187" spans="1:7" x14ac:dyDescent="0.2">
      <c r="A187" s="15"/>
      <c r="B187" s="15"/>
      <c r="C187" s="15"/>
      <c r="D187" s="15"/>
      <c r="E187" s="15"/>
      <c r="F187" s="15"/>
      <c r="G187" s="15"/>
    </row>
    <row r="188" spans="1:7" x14ac:dyDescent="0.2">
      <c r="A188" s="15"/>
      <c r="B188" s="15"/>
      <c r="C188" s="15"/>
      <c r="D188" s="15"/>
      <c r="E188" s="15"/>
      <c r="F188" s="15"/>
      <c r="G188" s="15"/>
    </row>
    <row r="189" spans="1:7" x14ac:dyDescent="0.2">
      <c r="A189" s="15"/>
      <c r="B189" s="15"/>
      <c r="C189" s="15"/>
      <c r="D189" s="15"/>
      <c r="E189" s="15"/>
      <c r="F189" s="15"/>
      <c r="G189" s="15"/>
    </row>
    <row r="190" spans="1:7" x14ac:dyDescent="0.2">
      <c r="A190" s="15"/>
      <c r="B190" s="15"/>
      <c r="C190" s="15"/>
      <c r="D190" s="15"/>
      <c r="E190" s="15"/>
      <c r="F190" s="15"/>
      <c r="G190" s="15"/>
    </row>
    <row r="191" spans="1:7" x14ac:dyDescent="0.2">
      <c r="A191" s="15"/>
      <c r="B191" s="15"/>
      <c r="C191" s="15"/>
      <c r="D191" s="15"/>
      <c r="E191" s="15"/>
      <c r="F191" s="15"/>
      <c r="G191" s="15"/>
    </row>
    <row r="192" spans="1:7" x14ac:dyDescent="0.2">
      <c r="A192" s="15"/>
      <c r="B192" s="15"/>
      <c r="C192" s="15"/>
      <c r="D192" s="15"/>
      <c r="E192" s="15"/>
      <c r="F192" s="15"/>
      <c r="G192" s="15"/>
    </row>
    <row r="193" spans="1:7" x14ac:dyDescent="0.2">
      <c r="A193" s="15"/>
      <c r="B193" s="15"/>
      <c r="C193" s="15"/>
      <c r="D193" s="15"/>
      <c r="E193" s="15"/>
      <c r="F193" s="15"/>
      <c r="G193" s="15"/>
    </row>
    <row r="194" spans="1:7" x14ac:dyDescent="0.2">
      <c r="A194" s="15"/>
      <c r="B194" s="15"/>
      <c r="C194" s="15"/>
      <c r="D194" s="15"/>
      <c r="E194" s="15"/>
      <c r="F194" s="15"/>
      <c r="G194" s="15"/>
    </row>
    <row r="195" spans="1:7" x14ac:dyDescent="0.2">
      <c r="A195" s="15"/>
      <c r="B195" s="15"/>
      <c r="C195" s="15"/>
      <c r="D195" s="15"/>
      <c r="E195" s="15"/>
      <c r="F195" s="15"/>
      <c r="G195" s="15"/>
    </row>
    <row r="196" spans="1:7" x14ac:dyDescent="0.2">
      <c r="A196" s="15"/>
      <c r="B196" s="15"/>
      <c r="C196" s="15"/>
      <c r="D196" s="15"/>
      <c r="E196" s="15"/>
      <c r="F196" s="15"/>
      <c r="G196" s="15"/>
    </row>
    <row r="197" spans="1:7" x14ac:dyDescent="0.2">
      <c r="A197" s="15"/>
      <c r="B197" s="15"/>
      <c r="C197" s="15"/>
      <c r="D197" s="15"/>
      <c r="E197" s="15"/>
      <c r="F197" s="15"/>
      <c r="G197" s="15"/>
    </row>
    <row r="198" spans="1:7" x14ac:dyDescent="0.2">
      <c r="A198" s="15"/>
      <c r="B198" s="15"/>
      <c r="C198" s="15"/>
      <c r="D198" s="15"/>
      <c r="E198" s="15"/>
      <c r="F198" s="15"/>
      <c r="G198" s="15"/>
    </row>
    <row r="199" spans="1:7" x14ac:dyDescent="0.2">
      <c r="A199" s="15"/>
      <c r="B199" s="15"/>
      <c r="C199" s="15"/>
      <c r="D199" s="15"/>
      <c r="E199" s="15"/>
      <c r="F199" s="15"/>
      <c r="G199" s="15"/>
    </row>
    <row r="200" spans="1:7" x14ac:dyDescent="0.2">
      <c r="A200" s="15"/>
      <c r="B200" s="15"/>
      <c r="C200" s="15"/>
      <c r="D200" s="15"/>
      <c r="E200" s="15"/>
      <c r="F200" s="15"/>
      <c r="G200" s="15"/>
    </row>
  </sheetData>
  <mergeCells count="1">
    <mergeCell ref="B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A9878-C04D-D54E-8176-FF50C18D80E3}">
  <dimension ref="A1:G200"/>
  <sheetViews>
    <sheetView showGridLines="0" zoomScale="130" zoomScaleNormal="130" workbookViewId="0">
      <selection activeCell="A14" sqref="A14"/>
    </sheetView>
  </sheetViews>
  <sheetFormatPr baseColWidth="10" defaultRowHeight="15" x14ac:dyDescent="0.2"/>
  <cols>
    <col min="1" max="1" width="3" style="51" customWidth="1"/>
    <col min="2" max="2" width="53.33203125" style="51" customWidth="1"/>
    <col min="3" max="3" width="18.33203125" style="51" customWidth="1"/>
    <col min="4" max="4" width="21.6640625" style="51" customWidth="1"/>
    <col min="5" max="5" width="25" style="51" customWidth="1"/>
    <col min="6" max="6" width="71.6640625" style="51" customWidth="1"/>
    <col min="7" max="7" width="3" style="51" customWidth="1"/>
    <col min="8" max="16384" width="10.83203125" style="51"/>
  </cols>
  <sheetData>
    <row r="1" spans="1:7" x14ac:dyDescent="0.2">
      <c r="A1" s="50"/>
      <c r="B1" s="121" t="s">
        <v>126</v>
      </c>
      <c r="C1" s="121"/>
      <c r="D1" s="121"/>
      <c r="E1" s="121"/>
      <c r="F1" s="121"/>
      <c r="G1" s="50"/>
    </row>
    <row r="2" spans="1:7" x14ac:dyDescent="0.2">
      <c r="A2" s="50"/>
      <c r="B2" s="52" t="s">
        <v>127</v>
      </c>
      <c r="C2" s="50"/>
      <c r="D2" s="50"/>
      <c r="E2" s="50"/>
      <c r="F2" s="50"/>
      <c r="G2" s="50"/>
    </row>
    <row r="3" spans="1:7" x14ac:dyDescent="0.2">
      <c r="A3" s="50"/>
      <c r="B3" s="53" t="s">
        <v>128</v>
      </c>
      <c r="C3" s="50"/>
      <c r="D3" s="50"/>
      <c r="E3" s="50"/>
      <c r="F3" s="50"/>
      <c r="G3" s="50"/>
    </row>
    <row r="4" spans="1:7" x14ac:dyDescent="0.2">
      <c r="A4" s="50"/>
      <c r="B4" s="50"/>
      <c r="C4" s="50"/>
      <c r="D4" s="50"/>
      <c r="E4" s="50"/>
      <c r="F4" s="50"/>
      <c r="G4" s="50"/>
    </row>
    <row r="5" spans="1:7" x14ac:dyDescent="0.2">
      <c r="A5" s="50"/>
      <c r="B5" s="122" t="s">
        <v>129</v>
      </c>
      <c r="C5" s="123"/>
      <c r="D5" s="123"/>
      <c r="E5" s="123"/>
      <c r="F5" s="124"/>
      <c r="G5" s="50"/>
    </row>
    <row r="6" spans="1:7" ht="60" customHeight="1" x14ac:dyDescent="0.2">
      <c r="A6" s="50"/>
      <c r="B6" s="125" t="s">
        <v>130</v>
      </c>
      <c r="C6" s="126"/>
      <c r="D6" s="126"/>
      <c r="E6" s="126"/>
      <c r="F6" s="127"/>
      <c r="G6" s="50"/>
    </row>
    <row r="7" spans="1:7" x14ac:dyDescent="0.2">
      <c r="A7" s="50"/>
      <c r="B7" s="54"/>
      <c r="C7" s="54"/>
      <c r="D7" s="54"/>
      <c r="E7" s="54"/>
      <c r="F7" s="54"/>
      <c r="G7" s="50"/>
    </row>
    <row r="8" spans="1:7" ht="16" thickBot="1" x14ac:dyDescent="0.25">
      <c r="A8" s="50"/>
      <c r="B8" s="55" t="s">
        <v>131</v>
      </c>
      <c r="C8" s="56" t="s">
        <v>132</v>
      </c>
      <c r="D8" s="56" t="s">
        <v>133</v>
      </c>
      <c r="E8" s="57"/>
      <c r="F8" s="55" t="s">
        <v>134</v>
      </c>
      <c r="G8" s="50"/>
    </row>
    <row r="9" spans="1:7" x14ac:dyDescent="0.2">
      <c r="A9" s="50"/>
      <c r="B9" s="58" t="s">
        <v>135</v>
      </c>
      <c r="C9" s="59"/>
      <c r="D9" s="59"/>
      <c r="E9" s="59"/>
      <c r="F9" s="59"/>
      <c r="G9" s="50"/>
    </row>
    <row r="10" spans="1:7" ht="30" x14ac:dyDescent="0.2">
      <c r="A10" s="50"/>
      <c r="B10" s="60" t="s">
        <v>136</v>
      </c>
      <c r="C10" s="61">
        <v>0.01</v>
      </c>
      <c r="D10" s="62" t="s">
        <v>137</v>
      </c>
      <c r="E10" s="60"/>
      <c r="F10" s="60" t="s">
        <v>138</v>
      </c>
      <c r="G10" s="50"/>
    </row>
    <row r="11" spans="1:7" ht="30" x14ac:dyDescent="0.2">
      <c r="A11" s="50"/>
      <c r="B11" s="60" t="s">
        <v>139</v>
      </c>
      <c r="C11" s="63" t="s">
        <v>140</v>
      </c>
      <c r="D11" s="62" t="s">
        <v>141</v>
      </c>
      <c r="E11" s="60"/>
      <c r="F11" s="60" t="s">
        <v>142</v>
      </c>
      <c r="G11" s="50"/>
    </row>
    <row r="12" spans="1:7" ht="30" x14ac:dyDescent="0.2">
      <c r="A12" s="50"/>
      <c r="B12" s="60" t="s">
        <v>143</v>
      </c>
      <c r="C12" s="61">
        <v>0.16</v>
      </c>
      <c r="D12" s="62" t="s">
        <v>144</v>
      </c>
      <c r="E12" s="60"/>
      <c r="F12" s="60" t="s">
        <v>145</v>
      </c>
      <c r="G12" s="50"/>
    </row>
    <row r="13" spans="1:7" ht="30" x14ac:dyDescent="0.2">
      <c r="A13" s="50"/>
      <c r="B13" s="60" t="s">
        <v>146</v>
      </c>
      <c r="C13" s="62" t="s">
        <v>147</v>
      </c>
      <c r="D13" s="62" t="s">
        <v>148</v>
      </c>
      <c r="E13" s="60"/>
      <c r="F13" s="60" t="s">
        <v>149</v>
      </c>
      <c r="G13" s="50"/>
    </row>
    <row r="14" spans="1:7" x14ac:dyDescent="0.2">
      <c r="A14" s="50"/>
      <c r="B14" s="60"/>
      <c r="C14" s="60"/>
      <c r="D14" s="60"/>
      <c r="E14" s="60"/>
      <c r="F14" s="60"/>
      <c r="G14" s="50"/>
    </row>
    <row r="15" spans="1:7" x14ac:dyDescent="0.2">
      <c r="A15" s="50"/>
      <c r="B15" s="64" t="s">
        <v>150</v>
      </c>
      <c r="C15" s="65"/>
      <c r="D15" s="65"/>
      <c r="E15" s="65"/>
      <c r="F15" s="65"/>
      <c r="G15" s="50"/>
    </row>
    <row r="16" spans="1:7" ht="30" x14ac:dyDescent="0.2">
      <c r="A16" s="50"/>
      <c r="B16" s="60" t="s">
        <v>151</v>
      </c>
      <c r="C16" s="62" t="s">
        <v>152</v>
      </c>
      <c r="D16" s="62" t="s">
        <v>153</v>
      </c>
      <c r="E16" s="60"/>
      <c r="F16" s="60" t="s">
        <v>154</v>
      </c>
      <c r="G16" s="50"/>
    </row>
    <row r="17" spans="1:7" ht="30" x14ac:dyDescent="0.2">
      <c r="A17" s="50"/>
      <c r="B17" s="60" t="s">
        <v>155</v>
      </c>
      <c r="C17" s="62" t="s">
        <v>156</v>
      </c>
      <c r="D17" s="62" t="s">
        <v>153</v>
      </c>
      <c r="E17" s="60"/>
      <c r="F17" s="60" t="s">
        <v>157</v>
      </c>
      <c r="G17" s="50"/>
    </row>
    <row r="18" spans="1:7" ht="30" x14ac:dyDescent="0.2">
      <c r="A18" s="50"/>
      <c r="B18" s="60" t="s">
        <v>158</v>
      </c>
      <c r="C18" s="62" t="s">
        <v>159</v>
      </c>
      <c r="D18" s="62" t="s">
        <v>153</v>
      </c>
      <c r="E18" s="60"/>
      <c r="F18" s="60" t="s">
        <v>160</v>
      </c>
      <c r="G18" s="50"/>
    </row>
    <row r="19" spans="1:7" x14ac:dyDescent="0.2">
      <c r="A19" s="50"/>
      <c r="B19" s="60" t="s">
        <v>161</v>
      </c>
      <c r="C19" s="62" t="s">
        <v>162</v>
      </c>
      <c r="D19" s="62" t="s">
        <v>153</v>
      </c>
      <c r="E19" s="60"/>
      <c r="F19" s="60" t="s">
        <v>163</v>
      </c>
      <c r="G19" s="50"/>
    </row>
    <row r="20" spans="1:7" x14ac:dyDescent="0.2">
      <c r="A20" s="50"/>
      <c r="B20" s="60" t="s">
        <v>164</v>
      </c>
      <c r="C20" s="62" t="s">
        <v>165</v>
      </c>
      <c r="D20" s="62" t="s">
        <v>153</v>
      </c>
      <c r="E20" s="60"/>
      <c r="F20" s="60" t="s">
        <v>166</v>
      </c>
      <c r="G20" s="50"/>
    </row>
    <row r="21" spans="1:7" x14ac:dyDescent="0.2">
      <c r="A21" s="50"/>
      <c r="B21" s="60" t="s">
        <v>167</v>
      </c>
      <c r="C21" s="62" t="s">
        <v>168</v>
      </c>
      <c r="D21" s="62" t="s">
        <v>153</v>
      </c>
      <c r="E21" s="60"/>
      <c r="F21" s="60" t="s">
        <v>169</v>
      </c>
      <c r="G21" s="50"/>
    </row>
    <row r="22" spans="1:7" ht="30" x14ac:dyDescent="0.2">
      <c r="A22" s="50"/>
      <c r="B22" s="60" t="s">
        <v>170</v>
      </c>
      <c r="C22" s="62" t="s">
        <v>171</v>
      </c>
      <c r="D22" s="62" t="s">
        <v>153</v>
      </c>
      <c r="E22" s="60"/>
      <c r="F22" s="60" t="s">
        <v>172</v>
      </c>
      <c r="G22" s="50"/>
    </row>
    <row r="23" spans="1:7" x14ac:dyDescent="0.2">
      <c r="A23" s="50"/>
      <c r="B23" s="60"/>
      <c r="C23" s="60"/>
      <c r="D23" s="60"/>
      <c r="E23" s="60"/>
      <c r="F23" s="60"/>
      <c r="G23" s="50"/>
    </row>
    <row r="24" spans="1:7" x14ac:dyDescent="0.2">
      <c r="A24" s="50"/>
      <c r="B24" s="64" t="s">
        <v>173</v>
      </c>
      <c r="C24" s="65"/>
      <c r="D24" s="65"/>
      <c r="E24" s="65"/>
      <c r="F24" s="65"/>
      <c r="G24" s="50"/>
    </row>
    <row r="25" spans="1:7" ht="30" x14ac:dyDescent="0.2">
      <c r="A25" s="50"/>
      <c r="B25" s="60" t="s">
        <v>174</v>
      </c>
      <c r="C25" s="66" t="s">
        <v>175</v>
      </c>
      <c r="D25" s="62" t="s">
        <v>176</v>
      </c>
      <c r="E25" s="60"/>
      <c r="F25" s="60" t="s">
        <v>177</v>
      </c>
      <c r="G25" s="50"/>
    </row>
    <row r="26" spans="1:7" ht="30" x14ac:dyDescent="0.2">
      <c r="A26" s="50"/>
      <c r="B26" s="60" t="s">
        <v>178</v>
      </c>
      <c r="C26" s="67" t="s">
        <v>179</v>
      </c>
      <c r="D26" s="62" t="s">
        <v>180</v>
      </c>
      <c r="E26" s="60"/>
      <c r="F26" s="60" t="s">
        <v>181</v>
      </c>
      <c r="G26" s="50"/>
    </row>
    <row r="27" spans="1:7" ht="30" x14ac:dyDescent="0.2">
      <c r="A27" s="50"/>
      <c r="B27" s="60" t="s">
        <v>182</v>
      </c>
      <c r="C27" s="67" t="s">
        <v>183</v>
      </c>
      <c r="D27" s="62" t="s">
        <v>180</v>
      </c>
      <c r="E27" s="60"/>
      <c r="F27" s="60" t="s">
        <v>184</v>
      </c>
      <c r="G27" s="50"/>
    </row>
    <row r="28" spans="1:7" ht="30" x14ac:dyDescent="0.2">
      <c r="A28" s="50"/>
      <c r="B28" s="60" t="s">
        <v>185</v>
      </c>
      <c r="C28" s="68" t="s">
        <v>186</v>
      </c>
      <c r="D28" s="62" t="s">
        <v>180</v>
      </c>
      <c r="E28" s="60"/>
      <c r="F28" s="60" t="s">
        <v>187</v>
      </c>
      <c r="G28" s="50"/>
    </row>
    <row r="29" spans="1:7" x14ac:dyDescent="0.2">
      <c r="A29" s="50"/>
      <c r="B29" s="50"/>
      <c r="C29" s="50"/>
      <c r="D29" s="50"/>
      <c r="E29" s="50"/>
      <c r="F29" s="50"/>
      <c r="G29" s="50"/>
    </row>
    <row r="30" spans="1:7" x14ac:dyDescent="0.2">
      <c r="A30" s="50"/>
      <c r="B30" s="69" t="s">
        <v>188</v>
      </c>
      <c r="C30" s="53" t="s">
        <v>32</v>
      </c>
      <c r="D30" s="50"/>
      <c r="E30" s="50"/>
      <c r="F30" s="50"/>
      <c r="G30" s="50"/>
    </row>
    <row r="31" spans="1:7" x14ac:dyDescent="0.2">
      <c r="A31" s="50"/>
      <c r="B31" s="50"/>
      <c r="C31" s="50"/>
      <c r="D31" s="50"/>
      <c r="E31" s="50"/>
      <c r="F31" s="50"/>
      <c r="G31" s="50"/>
    </row>
    <row r="32" spans="1:7" x14ac:dyDescent="0.2">
      <c r="A32" s="50"/>
      <c r="B32" s="50"/>
      <c r="C32" s="50"/>
      <c r="D32" s="50"/>
      <c r="E32" s="50"/>
      <c r="F32" s="50"/>
      <c r="G32" s="50"/>
    </row>
    <row r="33" spans="1:7" x14ac:dyDescent="0.2">
      <c r="A33" s="50"/>
      <c r="B33" s="50"/>
      <c r="C33" s="50"/>
      <c r="D33" s="50"/>
      <c r="E33" s="50"/>
      <c r="F33" s="50"/>
      <c r="G33" s="50"/>
    </row>
    <row r="34" spans="1:7" x14ac:dyDescent="0.2">
      <c r="A34" s="50"/>
      <c r="B34" s="50"/>
      <c r="C34" s="50"/>
      <c r="D34" s="50"/>
      <c r="E34" s="50"/>
      <c r="F34" s="50"/>
      <c r="G34" s="50"/>
    </row>
    <row r="35" spans="1:7" x14ac:dyDescent="0.2">
      <c r="A35" s="50"/>
      <c r="B35" s="50"/>
      <c r="C35" s="50"/>
      <c r="D35" s="50"/>
      <c r="E35" s="50"/>
      <c r="F35" s="50"/>
      <c r="G35" s="50"/>
    </row>
    <row r="36" spans="1:7" x14ac:dyDescent="0.2">
      <c r="A36" s="50"/>
      <c r="B36" s="50"/>
      <c r="C36" s="50"/>
      <c r="D36" s="50"/>
      <c r="E36" s="50"/>
      <c r="F36" s="50"/>
      <c r="G36" s="50"/>
    </row>
    <row r="37" spans="1:7" x14ac:dyDescent="0.2">
      <c r="A37" s="50"/>
      <c r="B37" s="50"/>
      <c r="C37" s="50"/>
      <c r="D37" s="50"/>
      <c r="E37" s="50"/>
      <c r="F37" s="50"/>
      <c r="G37" s="50"/>
    </row>
    <row r="38" spans="1:7" x14ac:dyDescent="0.2">
      <c r="A38" s="50"/>
      <c r="B38" s="50"/>
      <c r="C38" s="50"/>
      <c r="D38" s="50"/>
      <c r="E38" s="50"/>
      <c r="F38" s="50"/>
      <c r="G38" s="50"/>
    </row>
    <row r="39" spans="1:7" x14ac:dyDescent="0.2">
      <c r="A39" s="50"/>
      <c r="B39" s="50"/>
      <c r="C39" s="50"/>
      <c r="D39" s="50"/>
      <c r="E39" s="50"/>
      <c r="F39" s="50"/>
      <c r="G39" s="50"/>
    </row>
    <row r="40" spans="1:7" x14ac:dyDescent="0.2">
      <c r="A40" s="50"/>
      <c r="B40" s="50"/>
      <c r="C40" s="50"/>
      <c r="D40" s="50"/>
      <c r="E40" s="50"/>
      <c r="F40" s="50"/>
      <c r="G40" s="50"/>
    </row>
    <row r="41" spans="1:7" x14ac:dyDescent="0.2">
      <c r="A41" s="50"/>
      <c r="B41" s="50"/>
      <c r="C41" s="50"/>
      <c r="D41" s="50"/>
      <c r="E41" s="50"/>
      <c r="F41" s="50"/>
      <c r="G41" s="50"/>
    </row>
    <row r="42" spans="1:7" x14ac:dyDescent="0.2">
      <c r="A42" s="50"/>
      <c r="B42" s="50"/>
      <c r="C42" s="50"/>
      <c r="D42" s="50"/>
      <c r="E42" s="50"/>
      <c r="F42" s="50"/>
      <c r="G42" s="50"/>
    </row>
    <row r="43" spans="1:7" x14ac:dyDescent="0.2">
      <c r="A43" s="50"/>
      <c r="B43" s="50"/>
      <c r="C43" s="50"/>
      <c r="D43" s="50"/>
      <c r="E43" s="50"/>
      <c r="F43" s="50"/>
      <c r="G43" s="50"/>
    </row>
    <row r="44" spans="1:7" x14ac:dyDescent="0.2">
      <c r="A44" s="50"/>
      <c r="B44" s="50"/>
      <c r="C44" s="50"/>
      <c r="D44" s="50"/>
      <c r="E44" s="50"/>
      <c r="F44" s="50"/>
      <c r="G44" s="50"/>
    </row>
    <row r="45" spans="1:7" x14ac:dyDescent="0.2">
      <c r="A45" s="50"/>
      <c r="B45" s="50"/>
      <c r="C45" s="50"/>
      <c r="D45" s="50"/>
      <c r="E45" s="50"/>
      <c r="F45" s="50"/>
      <c r="G45" s="50"/>
    </row>
    <row r="46" spans="1:7" x14ac:dyDescent="0.2">
      <c r="A46" s="50"/>
      <c r="B46" s="50"/>
      <c r="C46" s="50"/>
      <c r="D46" s="50"/>
      <c r="E46" s="50"/>
      <c r="F46" s="50"/>
      <c r="G46" s="50"/>
    </row>
    <row r="47" spans="1:7" x14ac:dyDescent="0.2">
      <c r="A47" s="50"/>
      <c r="B47" s="50"/>
      <c r="C47" s="50"/>
      <c r="D47" s="50"/>
      <c r="E47" s="50"/>
      <c r="F47" s="50"/>
      <c r="G47" s="50"/>
    </row>
    <row r="48" spans="1:7" x14ac:dyDescent="0.2">
      <c r="A48" s="50"/>
      <c r="B48" s="50"/>
      <c r="C48" s="50"/>
      <c r="D48" s="50"/>
      <c r="E48" s="50"/>
      <c r="F48" s="50"/>
      <c r="G48" s="50"/>
    </row>
    <row r="49" spans="1:7" x14ac:dyDescent="0.2">
      <c r="A49" s="50"/>
      <c r="B49" s="50"/>
      <c r="C49" s="50"/>
      <c r="D49" s="50"/>
      <c r="E49" s="50"/>
      <c r="F49" s="50"/>
      <c r="G49" s="50"/>
    </row>
    <row r="50" spans="1:7" x14ac:dyDescent="0.2">
      <c r="A50" s="50"/>
      <c r="B50" s="50"/>
      <c r="C50" s="50"/>
      <c r="D50" s="50"/>
      <c r="E50" s="50"/>
      <c r="F50" s="50"/>
      <c r="G50" s="50"/>
    </row>
    <row r="51" spans="1:7" x14ac:dyDescent="0.2">
      <c r="A51" s="50"/>
      <c r="B51" s="50"/>
      <c r="C51" s="50"/>
      <c r="D51" s="50"/>
      <c r="E51" s="50"/>
      <c r="F51" s="50"/>
      <c r="G51" s="50"/>
    </row>
    <row r="52" spans="1:7" x14ac:dyDescent="0.2">
      <c r="A52" s="50"/>
      <c r="B52" s="50"/>
      <c r="C52" s="50"/>
      <c r="D52" s="50"/>
      <c r="E52" s="50"/>
      <c r="F52" s="50"/>
      <c r="G52" s="50"/>
    </row>
    <row r="53" spans="1:7" x14ac:dyDescent="0.2">
      <c r="A53" s="50"/>
      <c r="B53" s="50"/>
      <c r="C53" s="50"/>
      <c r="D53" s="50"/>
      <c r="E53" s="50"/>
      <c r="F53" s="50"/>
      <c r="G53" s="50"/>
    </row>
    <row r="54" spans="1:7" x14ac:dyDescent="0.2">
      <c r="A54" s="50"/>
      <c r="B54" s="50"/>
      <c r="C54" s="50"/>
      <c r="D54" s="50"/>
      <c r="E54" s="50"/>
      <c r="F54" s="50"/>
      <c r="G54" s="50"/>
    </row>
    <row r="55" spans="1:7" x14ac:dyDescent="0.2">
      <c r="A55" s="50"/>
      <c r="B55" s="50"/>
      <c r="C55" s="50"/>
      <c r="D55" s="50"/>
      <c r="E55" s="50"/>
      <c r="F55" s="50"/>
      <c r="G55" s="50"/>
    </row>
    <row r="56" spans="1:7" x14ac:dyDescent="0.2">
      <c r="A56" s="50"/>
      <c r="B56" s="50"/>
      <c r="C56" s="50"/>
      <c r="D56" s="50"/>
      <c r="E56" s="50"/>
      <c r="F56" s="50"/>
      <c r="G56" s="50"/>
    </row>
    <row r="57" spans="1:7" x14ac:dyDescent="0.2">
      <c r="A57" s="50"/>
      <c r="B57" s="50"/>
      <c r="C57" s="50"/>
      <c r="D57" s="50"/>
      <c r="E57" s="50"/>
      <c r="F57" s="50"/>
      <c r="G57" s="50"/>
    </row>
    <row r="58" spans="1:7" x14ac:dyDescent="0.2">
      <c r="A58" s="50"/>
      <c r="B58" s="50"/>
      <c r="C58" s="50"/>
      <c r="D58" s="50"/>
      <c r="E58" s="50"/>
      <c r="F58" s="50"/>
      <c r="G58" s="50"/>
    </row>
    <row r="59" spans="1:7" x14ac:dyDescent="0.2">
      <c r="A59" s="50"/>
      <c r="B59" s="50"/>
      <c r="C59" s="50"/>
      <c r="D59" s="50"/>
      <c r="E59" s="50"/>
      <c r="F59" s="50"/>
      <c r="G59" s="50"/>
    </row>
    <row r="60" spans="1:7" x14ac:dyDescent="0.2">
      <c r="A60" s="50"/>
      <c r="B60" s="50"/>
      <c r="C60" s="50"/>
      <c r="D60" s="50"/>
      <c r="E60" s="50"/>
      <c r="F60" s="50"/>
      <c r="G60" s="50"/>
    </row>
    <row r="61" spans="1:7" x14ac:dyDescent="0.2">
      <c r="A61" s="50"/>
      <c r="B61" s="50"/>
      <c r="C61" s="50"/>
      <c r="D61" s="50"/>
      <c r="E61" s="50"/>
      <c r="F61" s="50"/>
      <c r="G61" s="50"/>
    </row>
    <row r="62" spans="1:7" x14ac:dyDescent="0.2">
      <c r="A62" s="50"/>
      <c r="B62" s="50"/>
      <c r="C62" s="50"/>
      <c r="D62" s="50"/>
      <c r="E62" s="50"/>
      <c r="F62" s="50"/>
      <c r="G62" s="50"/>
    </row>
    <row r="63" spans="1:7" x14ac:dyDescent="0.2">
      <c r="A63" s="50"/>
      <c r="B63" s="50"/>
      <c r="C63" s="50"/>
      <c r="D63" s="50"/>
      <c r="E63" s="50"/>
      <c r="F63" s="50"/>
      <c r="G63" s="50"/>
    </row>
    <row r="64" spans="1:7" x14ac:dyDescent="0.2">
      <c r="A64" s="50"/>
      <c r="B64" s="50"/>
      <c r="C64" s="50"/>
      <c r="D64" s="50"/>
      <c r="E64" s="50"/>
      <c r="F64" s="50"/>
      <c r="G64" s="50"/>
    </row>
    <row r="65" spans="1:7" x14ac:dyDescent="0.2">
      <c r="A65" s="50"/>
      <c r="B65" s="50"/>
      <c r="C65" s="50"/>
      <c r="D65" s="50"/>
      <c r="E65" s="50"/>
      <c r="F65" s="50"/>
      <c r="G65" s="50"/>
    </row>
    <row r="66" spans="1:7" x14ac:dyDescent="0.2">
      <c r="A66" s="50"/>
      <c r="B66" s="50"/>
      <c r="C66" s="50"/>
      <c r="D66" s="50"/>
      <c r="E66" s="50"/>
      <c r="F66" s="50"/>
      <c r="G66" s="50"/>
    </row>
    <row r="67" spans="1:7" x14ac:dyDescent="0.2">
      <c r="A67" s="50"/>
      <c r="B67" s="50"/>
      <c r="C67" s="50"/>
      <c r="D67" s="50"/>
      <c r="E67" s="50"/>
      <c r="F67" s="50"/>
      <c r="G67" s="50"/>
    </row>
    <row r="68" spans="1:7" x14ac:dyDescent="0.2">
      <c r="A68" s="50"/>
      <c r="B68" s="50"/>
      <c r="C68" s="50"/>
      <c r="D68" s="50"/>
      <c r="E68" s="50"/>
      <c r="F68" s="50"/>
      <c r="G68" s="50"/>
    </row>
    <row r="69" spans="1:7" x14ac:dyDescent="0.2">
      <c r="A69" s="50"/>
      <c r="B69" s="50"/>
      <c r="C69" s="50"/>
      <c r="D69" s="50"/>
      <c r="E69" s="50"/>
      <c r="F69" s="50"/>
      <c r="G69" s="50"/>
    </row>
    <row r="70" spans="1:7" x14ac:dyDescent="0.2">
      <c r="A70" s="50"/>
      <c r="B70" s="50"/>
      <c r="C70" s="50"/>
      <c r="D70" s="50"/>
      <c r="E70" s="50"/>
      <c r="F70" s="50"/>
      <c r="G70" s="50"/>
    </row>
    <row r="71" spans="1:7" x14ac:dyDescent="0.2">
      <c r="A71" s="50"/>
      <c r="B71" s="50"/>
      <c r="C71" s="50"/>
      <c r="D71" s="50"/>
      <c r="E71" s="50"/>
      <c r="F71" s="50"/>
      <c r="G71" s="50"/>
    </row>
    <row r="72" spans="1:7" x14ac:dyDescent="0.2">
      <c r="A72" s="50"/>
      <c r="B72" s="50"/>
      <c r="C72" s="50"/>
      <c r="D72" s="50"/>
      <c r="E72" s="50"/>
      <c r="F72" s="50"/>
      <c r="G72" s="50"/>
    </row>
    <row r="73" spans="1:7" x14ac:dyDescent="0.2">
      <c r="A73" s="50"/>
      <c r="B73" s="50"/>
      <c r="C73" s="50"/>
      <c r="D73" s="50"/>
      <c r="E73" s="50"/>
      <c r="F73" s="50"/>
      <c r="G73" s="50"/>
    </row>
    <row r="74" spans="1:7" x14ac:dyDescent="0.2">
      <c r="A74" s="50"/>
      <c r="B74" s="50"/>
      <c r="C74" s="50"/>
      <c r="D74" s="50"/>
      <c r="E74" s="50"/>
      <c r="F74" s="50"/>
      <c r="G74" s="50"/>
    </row>
    <row r="75" spans="1:7" x14ac:dyDescent="0.2">
      <c r="A75" s="50"/>
      <c r="B75" s="50"/>
      <c r="C75" s="50"/>
      <c r="D75" s="50"/>
      <c r="E75" s="50"/>
      <c r="F75" s="50"/>
      <c r="G75" s="50"/>
    </row>
    <row r="76" spans="1:7" x14ac:dyDescent="0.2">
      <c r="A76" s="50"/>
      <c r="B76" s="50"/>
      <c r="C76" s="50"/>
      <c r="D76" s="50"/>
      <c r="E76" s="50"/>
      <c r="F76" s="50"/>
      <c r="G76" s="50"/>
    </row>
    <row r="77" spans="1:7" x14ac:dyDescent="0.2">
      <c r="A77" s="50"/>
      <c r="B77" s="50"/>
      <c r="C77" s="50"/>
      <c r="D77" s="50"/>
      <c r="E77" s="50"/>
      <c r="F77" s="50"/>
      <c r="G77" s="50"/>
    </row>
    <row r="78" spans="1:7" x14ac:dyDescent="0.2">
      <c r="A78" s="50"/>
      <c r="B78" s="50"/>
      <c r="C78" s="50"/>
      <c r="D78" s="50"/>
      <c r="E78" s="50"/>
      <c r="F78" s="50"/>
      <c r="G78" s="50"/>
    </row>
    <row r="79" spans="1:7" x14ac:dyDescent="0.2">
      <c r="A79" s="50"/>
      <c r="B79" s="50"/>
      <c r="C79" s="50"/>
      <c r="D79" s="50"/>
      <c r="E79" s="50"/>
      <c r="F79" s="50"/>
      <c r="G79" s="50"/>
    </row>
    <row r="80" spans="1:7" x14ac:dyDescent="0.2">
      <c r="A80" s="50"/>
      <c r="B80" s="50"/>
      <c r="C80" s="50"/>
      <c r="D80" s="50"/>
      <c r="E80" s="50"/>
      <c r="F80" s="50"/>
      <c r="G80" s="50"/>
    </row>
    <row r="81" spans="1:7" x14ac:dyDescent="0.2">
      <c r="A81" s="50"/>
      <c r="B81" s="50"/>
      <c r="C81" s="50"/>
      <c r="D81" s="50"/>
      <c r="E81" s="50"/>
      <c r="F81" s="50"/>
      <c r="G81" s="50"/>
    </row>
    <row r="82" spans="1:7" x14ac:dyDescent="0.2">
      <c r="A82" s="50"/>
      <c r="B82" s="50"/>
      <c r="C82" s="50"/>
      <c r="D82" s="50"/>
      <c r="E82" s="50"/>
      <c r="F82" s="50"/>
      <c r="G82" s="50"/>
    </row>
    <row r="83" spans="1:7" x14ac:dyDescent="0.2">
      <c r="A83" s="50"/>
      <c r="B83" s="50"/>
      <c r="C83" s="50"/>
      <c r="D83" s="50"/>
      <c r="E83" s="50"/>
      <c r="F83" s="50"/>
      <c r="G83" s="50"/>
    </row>
    <row r="84" spans="1:7" x14ac:dyDescent="0.2">
      <c r="A84" s="50"/>
      <c r="B84" s="50"/>
      <c r="C84" s="50"/>
      <c r="D84" s="50"/>
      <c r="E84" s="50"/>
      <c r="F84" s="50"/>
      <c r="G84" s="50"/>
    </row>
    <row r="85" spans="1:7" x14ac:dyDescent="0.2">
      <c r="A85" s="50"/>
      <c r="B85" s="50"/>
      <c r="C85" s="50"/>
      <c r="D85" s="50"/>
      <c r="E85" s="50"/>
      <c r="F85" s="50"/>
      <c r="G85" s="50"/>
    </row>
    <row r="86" spans="1:7" x14ac:dyDescent="0.2">
      <c r="A86" s="50"/>
      <c r="B86" s="50"/>
      <c r="C86" s="50"/>
      <c r="D86" s="50"/>
      <c r="E86" s="50"/>
      <c r="F86" s="50"/>
      <c r="G86" s="50"/>
    </row>
    <row r="87" spans="1:7" x14ac:dyDescent="0.2">
      <c r="A87" s="50"/>
      <c r="B87" s="50"/>
      <c r="C87" s="50"/>
      <c r="D87" s="50"/>
      <c r="E87" s="50"/>
      <c r="F87" s="50"/>
      <c r="G87" s="50"/>
    </row>
    <row r="88" spans="1:7" x14ac:dyDescent="0.2">
      <c r="A88" s="50"/>
      <c r="B88" s="50"/>
      <c r="C88" s="50"/>
      <c r="D88" s="50"/>
      <c r="E88" s="50"/>
      <c r="F88" s="50"/>
      <c r="G88" s="50"/>
    </row>
    <row r="89" spans="1:7" x14ac:dyDescent="0.2">
      <c r="A89" s="50"/>
      <c r="B89" s="50"/>
      <c r="C89" s="50"/>
      <c r="D89" s="50"/>
      <c r="E89" s="50"/>
      <c r="F89" s="50"/>
      <c r="G89" s="50"/>
    </row>
    <row r="90" spans="1:7" x14ac:dyDescent="0.2">
      <c r="A90" s="50"/>
      <c r="B90" s="50"/>
      <c r="C90" s="50"/>
      <c r="D90" s="50"/>
      <c r="E90" s="50"/>
      <c r="F90" s="50"/>
      <c r="G90" s="50"/>
    </row>
    <row r="91" spans="1:7" x14ac:dyDescent="0.2">
      <c r="A91" s="50"/>
      <c r="B91" s="50"/>
      <c r="C91" s="50"/>
      <c r="D91" s="50"/>
      <c r="E91" s="50"/>
      <c r="F91" s="50"/>
      <c r="G91" s="50"/>
    </row>
    <row r="92" spans="1:7" x14ac:dyDescent="0.2">
      <c r="A92" s="50"/>
      <c r="B92" s="50"/>
      <c r="C92" s="50"/>
      <c r="D92" s="50"/>
      <c r="E92" s="50"/>
      <c r="F92" s="50"/>
      <c r="G92" s="50"/>
    </row>
    <row r="93" spans="1:7" x14ac:dyDescent="0.2">
      <c r="A93" s="50"/>
      <c r="B93" s="50"/>
      <c r="C93" s="50"/>
      <c r="D93" s="50"/>
      <c r="E93" s="50"/>
      <c r="F93" s="50"/>
      <c r="G93" s="50"/>
    </row>
    <row r="94" spans="1:7" x14ac:dyDescent="0.2">
      <c r="A94" s="50"/>
      <c r="B94" s="50"/>
      <c r="C94" s="50"/>
      <c r="D94" s="50"/>
      <c r="E94" s="50"/>
      <c r="F94" s="50"/>
      <c r="G94" s="50"/>
    </row>
    <row r="95" spans="1:7" x14ac:dyDescent="0.2">
      <c r="A95" s="50"/>
      <c r="B95" s="50"/>
      <c r="C95" s="50"/>
      <c r="D95" s="50"/>
      <c r="E95" s="50"/>
      <c r="F95" s="50"/>
      <c r="G95" s="50"/>
    </row>
    <row r="96" spans="1:7" x14ac:dyDescent="0.2">
      <c r="A96" s="50"/>
      <c r="B96" s="50"/>
      <c r="C96" s="50"/>
      <c r="D96" s="50"/>
      <c r="E96" s="50"/>
      <c r="F96" s="50"/>
      <c r="G96" s="50"/>
    </row>
    <row r="97" spans="1:7" x14ac:dyDescent="0.2">
      <c r="A97" s="50"/>
      <c r="B97" s="50"/>
      <c r="C97" s="50"/>
      <c r="D97" s="50"/>
      <c r="E97" s="50"/>
      <c r="F97" s="50"/>
      <c r="G97" s="50"/>
    </row>
    <row r="98" spans="1:7" x14ac:dyDescent="0.2">
      <c r="A98" s="50"/>
      <c r="B98" s="50"/>
      <c r="C98" s="50"/>
      <c r="D98" s="50"/>
      <c r="E98" s="50"/>
      <c r="F98" s="50"/>
      <c r="G98" s="50"/>
    </row>
    <row r="99" spans="1:7" x14ac:dyDescent="0.2">
      <c r="A99" s="50"/>
      <c r="B99" s="50"/>
      <c r="C99" s="50"/>
      <c r="D99" s="50"/>
      <c r="E99" s="50"/>
      <c r="F99" s="50"/>
      <c r="G99" s="50"/>
    </row>
    <row r="100" spans="1:7" x14ac:dyDescent="0.2">
      <c r="A100" s="50"/>
      <c r="B100" s="50"/>
      <c r="C100" s="50"/>
      <c r="D100" s="50"/>
      <c r="E100" s="50"/>
      <c r="F100" s="50"/>
      <c r="G100" s="50"/>
    </row>
    <row r="101" spans="1:7" x14ac:dyDescent="0.2">
      <c r="A101" s="50"/>
      <c r="B101" s="50"/>
      <c r="C101" s="50"/>
      <c r="D101" s="50"/>
      <c r="E101" s="50"/>
      <c r="F101" s="50"/>
      <c r="G101" s="50"/>
    </row>
    <row r="102" spans="1:7" x14ac:dyDescent="0.2">
      <c r="A102" s="50"/>
      <c r="B102" s="50"/>
      <c r="C102" s="50"/>
      <c r="D102" s="50"/>
      <c r="E102" s="50"/>
      <c r="F102" s="50"/>
      <c r="G102" s="50"/>
    </row>
    <row r="103" spans="1:7" x14ac:dyDescent="0.2">
      <c r="A103" s="50"/>
      <c r="B103" s="50"/>
      <c r="C103" s="50"/>
      <c r="D103" s="50"/>
      <c r="E103" s="50"/>
      <c r="F103" s="50"/>
      <c r="G103" s="50"/>
    </row>
    <row r="104" spans="1:7" x14ac:dyDescent="0.2">
      <c r="A104" s="50"/>
      <c r="B104" s="50"/>
      <c r="C104" s="50"/>
      <c r="D104" s="50"/>
      <c r="E104" s="50"/>
      <c r="F104" s="50"/>
      <c r="G104" s="50"/>
    </row>
    <row r="105" spans="1:7" x14ac:dyDescent="0.2">
      <c r="A105" s="50"/>
      <c r="B105" s="50"/>
      <c r="C105" s="50"/>
      <c r="D105" s="50"/>
      <c r="E105" s="50"/>
      <c r="F105" s="50"/>
      <c r="G105" s="50"/>
    </row>
    <row r="106" spans="1:7" x14ac:dyDescent="0.2">
      <c r="A106" s="50"/>
      <c r="B106" s="50"/>
      <c r="C106" s="50"/>
      <c r="D106" s="50"/>
      <c r="E106" s="50"/>
      <c r="F106" s="50"/>
      <c r="G106" s="50"/>
    </row>
    <row r="107" spans="1:7" x14ac:dyDescent="0.2">
      <c r="A107" s="50"/>
      <c r="B107" s="50"/>
      <c r="C107" s="50"/>
      <c r="D107" s="50"/>
      <c r="E107" s="50"/>
      <c r="F107" s="50"/>
      <c r="G107" s="50"/>
    </row>
    <row r="108" spans="1:7" x14ac:dyDescent="0.2">
      <c r="A108" s="50"/>
      <c r="B108" s="50"/>
      <c r="C108" s="50"/>
      <c r="D108" s="50"/>
      <c r="E108" s="50"/>
      <c r="F108" s="50"/>
      <c r="G108" s="50"/>
    </row>
    <row r="109" spans="1:7" x14ac:dyDescent="0.2">
      <c r="A109" s="50"/>
      <c r="B109" s="50"/>
      <c r="C109" s="50"/>
      <c r="D109" s="50"/>
      <c r="E109" s="50"/>
      <c r="F109" s="50"/>
      <c r="G109" s="50"/>
    </row>
    <row r="110" spans="1:7" x14ac:dyDescent="0.2">
      <c r="A110" s="50"/>
      <c r="B110" s="50"/>
      <c r="C110" s="50"/>
      <c r="D110" s="50"/>
      <c r="E110" s="50"/>
      <c r="F110" s="50"/>
      <c r="G110" s="50"/>
    </row>
    <row r="111" spans="1:7" x14ac:dyDescent="0.2">
      <c r="A111" s="50"/>
      <c r="B111" s="50"/>
      <c r="C111" s="50"/>
      <c r="D111" s="50"/>
      <c r="E111" s="50"/>
      <c r="F111" s="50"/>
      <c r="G111" s="50"/>
    </row>
    <row r="112" spans="1:7" x14ac:dyDescent="0.2">
      <c r="A112" s="50"/>
      <c r="B112" s="50"/>
      <c r="C112" s="50"/>
      <c r="D112" s="50"/>
      <c r="E112" s="50"/>
      <c r="F112" s="50"/>
      <c r="G112" s="50"/>
    </row>
    <row r="113" spans="1:7" x14ac:dyDescent="0.2">
      <c r="A113" s="50"/>
      <c r="B113" s="50"/>
      <c r="C113" s="50"/>
      <c r="D113" s="50"/>
      <c r="E113" s="50"/>
      <c r="F113" s="50"/>
      <c r="G113" s="50"/>
    </row>
    <row r="114" spans="1:7" x14ac:dyDescent="0.2">
      <c r="A114" s="50"/>
      <c r="B114" s="50"/>
      <c r="C114" s="50"/>
      <c r="D114" s="50"/>
      <c r="E114" s="50"/>
      <c r="F114" s="50"/>
      <c r="G114" s="50"/>
    </row>
    <row r="115" spans="1:7" x14ac:dyDescent="0.2">
      <c r="A115" s="50"/>
      <c r="B115" s="50"/>
      <c r="C115" s="50"/>
      <c r="D115" s="50"/>
      <c r="E115" s="50"/>
      <c r="F115" s="50"/>
      <c r="G115" s="50"/>
    </row>
    <row r="116" spans="1:7" x14ac:dyDescent="0.2">
      <c r="A116" s="50"/>
      <c r="B116" s="50"/>
      <c r="C116" s="50"/>
      <c r="D116" s="50"/>
      <c r="E116" s="50"/>
      <c r="F116" s="50"/>
      <c r="G116" s="50"/>
    </row>
    <row r="117" spans="1:7" x14ac:dyDescent="0.2">
      <c r="A117" s="50"/>
      <c r="B117" s="50"/>
      <c r="C117" s="50"/>
      <c r="D117" s="50"/>
      <c r="E117" s="50"/>
      <c r="F117" s="50"/>
      <c r="G117" s="50"/>
    </row>
    <row r="118" spans="1:7" x14ac:dyDescent="0.2">
      <c r="A118" s="50"/>
      <c r="B118" s="50"/>
      <c r="C118" s="50"/>
      <c r="D118" s="50"/>
      <c r="E118" s="50"/>
      <c r="F118" s="50"/>
      <c r="G118" s="50"/>
    </row>
    <row r="119" spans="1:7" x14ac:dyDescent="0.2">
      <c r="A119" s="50"/>
      <c r="B119" s="50"/>
      <c r="C119" s="50"/>
      <c r="D119" s="50"/>
      <c r="E119" s="50"/>
      <c r="F119" s="50"/>
      <c r="G119" s="50"/>
    </row>
    <row r="120" spans="1:7" x14ac:dyDescent="0.2">
      <c r="A120" s="50"/>
      <c r="B120" s="50"/>
      <c r="C120" s="50"/>
      <c r="D120" s="50"/>
      <c r="E120" s="50"/>
      <c r="F120" s="50"/>
      <c r="G120" s="50"/>
    </row>
    <row r="121" spans="1:7" x14ac:dyDescent="0.2">
      <c r="A121" s="50"/>
      <c r="B121" s="50"/>
      <c r="C121" s="50"/>
      <c r="D121" s="50"/>
      <c r="E121" s="50"/>
      <c r="F121" s="50"/>
      <c r="G121" s="50"/>
    </row>
    <row r="122" spans="1:7" x14ac:dyDescent="0.2">
      <c r="A122" s="50"/>
      <c r="B122" s="50"/>
      <c r="C122" s="50"/>
      <c r="D122" s="50"/>
      <c r="E122" s="50"/>
      <c r="F122" s="50"/>
      <c r="G122" s="50"/>
    </row>
    <row r="123" spans="1:7" x14ac:dyDescent="0.2">
      <c r="A123" s="50"/>
      <c r="B123" s="50"/>
      <c r="C123" s="50"/>
      <c r="D123" s="50"/>
      <c r="E123" s="50"/>
      <c r="F123" s="50"/>
      <c r="G123" s="50"/>
    </row>
    <row r="124" spans="1:7" x14ac:dyDescent="0.2">
      <c r="A124" s="50"/>
      <c r="B124" s="50"/>
      <c r="C124" s="50"/>
      <c r="D124" s="50"/>
      <c r="E124" s="50"/>
      <c r="F124" s="50"/>
      <c r="G124" s="50"/>
    </row>
    <row r="125" spans="1:7" x14ac:dyDescent="0.2">
      <c r="A125" s="50"/>
      <c r="B125" s="50"/>
      <c r="C125" s="50"/>
      <c r="D125" s="50"/>
      <c r="E125" s="50"/>
      <c r="F125" s="50"/>
      <c r="G125" s="50"/>
    </row>
    <row r="126" spans="1:7" x14ac:dyDescent="0.2">
      <c r="A126" s="50"/>
      <c r="B126" s="50"/>
      <c r="C126" s="50"/>
      <c r="D126" s="50"/>
      <c r="E126" s="50"/>
      <c r="F126" s="50"/>
      <c r="G126" s="50"/>
    </row>
    <row r="127" spans="1:7" x14ac:dyDescent="0.2">
      <c r="A127" s="50"/>
      <c r="B127" s="50"/>
      <c r="C127" s="50"/>
      <c r="D127" s="50"/>
      <c r="E127" s="50"/>
      <c r="F127" s="50"/>
      <c r="G127" s="50"/>
    </row>
    <row r="128" spans="1:7" x14ac:dyDescent="0.2">
      <c r="A128" s="50"/>
      <c r="B128" s="50"/>
      <c r="C128" s="50"/>
      <c r="D128" s="50"/>
      <c r="E128" s="50"/>
      <c r="F128" s="50"/>
      <c r="G128" s="50"/>
    </row>
    <row r="129" spans="1:7" x14ac:dyDescent="0.2">
      <c r="A129" s="50"/>
      <c r="B129" s="50"/>
      <c r="C129" s="50"/>
      <c r="D129" s="50"/>
      <c r="E129" s="50"/>
      <c r="F129" s="50"/>
      <c r="G129" s="50"/>
    </row>
    <row r="130" spans="1:7" x14ac:dyDescent="0.2">
      <c r="A130" s="50"/>
      <c r="B130" s="50"/>
      <c r="C130" s="50"/>
      <c r="D130" s="50"/>
      <c r="E130" s="50"/>
      <c r="F130" s="50"/>
      <c r="G130" s="50"/>
    </row>
    <row r="131" spans="1:7" x14ac:dyDescent="0.2">
      <c r="A131" s="50"/>
      <c r="B131" s="50"/>
      <c r="C131" s="50"/>
      <c r="D131" s="50"/>
      <c r="E131" s="50"/>
      <c r="F131" s="50"/>
      <c r="G131" s="50"/>
    </row>
    <row r="132" spans="1:7" x14ac:dyDescent="0.2">
      <c r="A132" s="50"/>
      <c r="B132" s="50"/>
      <c r="C132" s="50"/>
      <c r="D132" s="50"/>
      <c r="E132" s="50"/>
      <c r="F132" s="50"/>
      <c r="G132" s="50"/>
    </row>
    <row r="133" spans="1:7" x14ac:dyDescent="0.2">
      <c r="A133" s="50"/>
      <c r="B133" s="50"/>
      <c r="C133" s="50"/>
      <c r="D133" s="50"/>
      <c r="E133" s="50"/>
      <c r="F133" s="50"/>
      <c r="G133" s="50"/>
    </row>
    <row r="134" spans="1:7" x14ac:dyDescent="0.2">
      <c r="A134" s="50"/>
      <c r="B134" s="50"/>
      <c r="C134" s="50"/>
      <c r="D134" s="50"/>
      <c r="E134" s="50"/>
      <c r="F134" s="50"/>
      <c r="G134" s="50"/>
    </row>
    <row r="135" spans="1:7" x14ac:dyDescent="0.2">
      <c r="A135" s="50"/>
      <c r="B135" s="50"/>
      <c r="C135" s="50"/>
      <c r="D135" s="50"/>
      <c r="E135" s="50"/>
      <c r="F135" s="50"/>
      <c r="G135" s="50"/>
    </row>
    <row r="136" spans="1:7" x14ac:dyDescent="0.2">
      <c r="A136" s="50"/>
      <c r="B136" s="50"/>
      <c r="C136" s="50"/>
      <c r="D136" s="50"/>
      <c r="E136" s="50"/>
      <c r="F136" s="50"/>
      <c r="G136" s="50"/>
    </row>
    <row r="137" spans="1:7" x14ac:dyDescent="0.2">
      <c r="A137" s="50"/>
      <c r="B137" s="50"/>
      <c r="C137" s="50"/>
      <c r="D137" s="50"/>
      <c r="E137" s="50"/>
      <c r="F137" s="50"/>
      <c r="G137" s="50"/>
    </row>
    <row r="138" spans="1:7" x14ac:dyDescent="0.2">
      <c r="A138" s="50"/>
      <c r="B138" s="50"/>
      <c r="C138" s="50"/>
      <c r="D138" s="50"/>
      <c r="E138" s="50"/>
      <c r="F138" s="50"/>
      <c r="G138" s="50"/>
    </row>
    <row r="139" spans="1:7" x14ac:dyDescent="0.2">
      <c r="A139" s="50"/>
      <c r="B139" s="50"/>
      <c r="C139" s="50"/>
      <c r="D139" s="50"/>
      <c r="E139" s="50"/>
      <c r="F139" s="50"/>
      <c r="G139" s="50"/>
    </row>
    <row r="140" spans="1:7" x14ac:dyDescent="0.2">
      <c r="A140" s="50"/>
      <c r="B140" s="50"/>
      <c r="C140" s="50"/>
      <c r="D140" s="50"/>
      <c r="E140" s="50"/>
      <c r="F140" s="50"/>
      <c r="G140" s="50"/>
    </row>
    <row r="141" spans="1:7" x14ac:dyDescent="0.2">
      <c r="A141" s="50"/>
      <c r="B141" s="50"/>
      <c r="C141" s="50"/>
      <c r="D141" s="50"/>
      <c r="E141" s="50"/>
      <c r="F141" s="50"/>
      <c r="G141" s="50"/>
    </row>
    <row r="142" spans="1:7" x14ac:dyDescent="0.2">
      <c r="A142" s="50"/>
      <c r="B142" s="50"/>
      <c r="C142" s="50"/>
      <c r="D142" s="50"/>
      <c r="E142" s="50"/>
      <c r="F142" s="50"/>
      <c r="G142" s="50"/>
    </row>
    <row r="143" spans="1:7" x14ac:dyDescent="0.2">
      <c r="A143" s="50"/>
      <c r="B143" s="50"/>
      <c r="C143" s="50"/>
      <c r="D143" s="50"/>
      <c r="E143" s="50"/>
      <c r="F143" s="50"/>
      <c r="G143" s="50"/>
    </row>
    <row r="144" spans="1:7" x14ac:dyDescent="0.2">
      <c r="A144" s="50"/>
      <c r="B144" s="50"/>
      <c r="C144" s="50"/>
      <c r="D144" s="50"/>
      <c r="E144" s="50"/>
      <c r="F144" s="50"/>
      <c r="G144" s="50"/>
    </row>
    <row r="145" spans="1:7" x14ac:dyDescent="0.2">
      <c r="A145" s="50"/>
      <c r="B145" s="50"/>
      <c r="C145" s="50"/>
      <c r="D145" s="50"/>
      <c r="E145" s="50"/>
      <c r="F145" s="50"/>
      <c r="G145" s="50"/>
    </row>
    <row r="146" spans="1:7" x14ac:dyDescent="0.2">
      <c r="A146" s="50"/>
      <c r="B146" s="50"/>
      <c r="C146" s="50"/>
      <c r="D146" s="50"/>
      <c r="E146" s="50"/>
      <c r="F146" s="50"/>
      <c r="G146" s="50"/>
    </row>
    <row r="147" spans="1:7" x14ac:dyDescent="0.2">
      <c r="A147" s="50"/>
      <c r="B147" s="50"/>
      <c r="C147" s="50"/>
      <c r="D147" s="50"/>
      <c r="E147" s="50"/>
      <c r="F147" s="50"/>
      <c r="G147" s="50"/>
    </row>
    <row r="148" spans="1:7" x14ac:dyDescent="0.2">
      <c r="A148" s="50"/>
      <c r="B148" s="50"/>
      <c r="C148" s="50"/>
      <c r="D148" s="50"/>
      <c r="E148" s="50"/>
      <c r="F148" s="50"/>
      <c r="G148" s="50"/>
    </row>
    <row r="149" spans="1:7" x14ac:dyDescent="0.2">
      <c r="A149" s="50"/>
      <c r="B149" s="50"/>
      <c r="C149" s="50"/>
      <c r="D149" s="50"/>
      <c r="E149" s="50"/>
      <c r="F149" s="50"/>
      <c r="G149" s="50"/>
    </row>
    <row r="150" spans="1:7" x14ac:dyDescent="0.2">
      <c r="A150" s="50"/>
      <c r="B150" s="50"/>
      <c r="C150" s="50"/>
      <c r="D150" s="50"/>
      <c r="E150" s="50"/>
      <c r="F150" s="50"/>
      <c r="G150" s="50"/>
    </row>
    <row r="151" spans="1:7" x14ac:dyDescent="0.2">
      <c r="A151" s="50"/>
      <c r="B151" s="50"/>
      <c r="C151" s="50"/>
      <c r="D151" s="50"/>
      <c r="E151" s="50"/>
      <c r="F151" s="50"/>
      <c r="G151" s="50"/>
    </row>
    <row r="152" spans="1:7" x14ac:dyDescent="0.2">
      <c r="A152" s="50"/>
      <c r="B152" s="50"/>
      <c r="C152" s="50"/>
      <c r="D152" s="50"/>
      <c r="E152" s="50"/>
      <c r="F152" s="50"/>
      <c r="G152" s="50"/>
    </row>
    <row r="153" spans="1:7" x14ac:dyDescent="0.2">
      <c r="A153" s="50"/>
      <c r="B153" s="50"/>
      <c r="C153" s="50"/>
      <c r="D153" s="50"/>
      <c r="E153" s="50"/>
      <c r="F153" s="50"/>
      <c r="G153" s="50"/>
    </row>
    <row r="154" spans="1:7" x14ac:dyDescent="0.2">
      <c r="A154" s="50"/>
      <c r="B154" s="50"/>
      <c r="C154" s="50"/>
      <c r="D154" s="50"/>
      <c r="E154" s="50"/>
      <c r="F154" s="50"/>
      <c r="G154" s="50"/>
    </row>
    <row r="155" spans="1:7" x14ac:dyDescent="0.2">
      <c r="A155" s="50"/>
      <c r="B155" s="50"/>
      <c r="C155" s="50"/>
      <c r="D155" s="50"/>
      <c r="E155" s="50"/>
      <c r="F155" s="50"/>
      <c r="G155" s="50"/>
    </row>
    <row r="156" spans="1:7" x14ac:dyDescent="0.2">
      <c r="A156" s="50"/>
      <c r="B156" s="50"/>
      <c r="C156" s="50"/>
      <c r="D156" s="50"/>
      <c r="E156" s="50"/>
      <c r="F156" s="50"/>
      <c r="G156" s="50"/>
    </row>
    <row r="157" spans="1:7" x14ac:dyDescent="0.2">
      <c r="A157" s="50"/>
      <c r="B157" s="50"/>
      <c r="C157" s="50"/>
      <c r="D157" s="50"/>
      <c r="E157" s="50"/>
      <c r="F157" s="50"/>
      <c r="G157" s="50"/>
    </row>
    <row r="158" spans="1:7" x14ac:dyDescent="0.2">
      <c r="A158" s="50"/>
      <c r="B158" s="50"/>
      <c r="C158" s="50"/>
      <c r="D158" s="50"/>
      <c r="E158" s="50"/>
      <c r="F158" s="50"/>
      <c r="G158" s="50"/>
    </row>
    <row r="159" spans="1:7" x14ac:dyDescent="0.2">
      <c r="A159" s="50"/>
      <c r="B159" s="50"/>
      <c r="C159" s="50"/>
      <c r="D159" s="50"/>
      <c r="E159" s="50"/>
      <c r="F159" s="50"/>
      <c r="G159" s="50"/>
    </row>
    <row r="160" spans="1:7" x14ac:dyDescent="0.2">
      <c r="A160" s="50"/>
      <c r="B160" s="50"/>
      <c r="C160" s="50"/>
      <c r="D160" s="50"/>
      <c r="E160" s="50"/>
      <c r="F160" s="50"/>
      <c r="G160" s="50"/>
    </row>
    <row r="161" spans="1:7" x14ac:dyDescent="0.2">
      <c r="A161" s="50"/>
      <c r="B161" s="50"/>
      <c r="C161" s="50"/>
      <c r="D161" s="50"/>
      <c r="E161" s="50"/>
      <c r="F161" s="50"/>
      <c r="G161" s="50"/>
    </row>
    <row r="162" spans="1:7" x14ac:dyDescent="0.2">
      <c r="A162" s="50"/>
      <c r="B162" s="50"/>
      <c r="C162" s="50"/>
      <c r="D162" s="50"/>
      <c r="E162" s="50"/>
      <c r="F162" s="50"/>
      <c r="G162" s="50"/>
    </row>
    <row r="163" spans="1:7" x14ac:dyDescent="0.2">
      <c r="A163" s="50"/>
      <c r="B163" s="50"/>
      <c r="C163" s="50"/>
      <c r="D163" s="50"/>
      <c r="E163" s="50"/>
      <c r="F163" s="50"/>
      <c r="G163" s="50"/>
    </row>
    <row r="164" spans="1:7" x14ac:dyDescent="0.2">
      <c r="A164" s="50"/>
      <c r="B164" s="50"/>
      <c r="C164" s="50"/>
      <c r="D164" s="50"/>
      <c r="E164" s="50"/>
      <c r="F164" s="50"/>
      <c r="G164" s="50"/>
    </row>
    <row r="165" spans="1:7" x14ac:dyDescent="0.2">
      <c r="A165" s="50"/>
      <c r="B165" s="50"/>
      <c r="C165" s="50"/>
      <c r="D165" s="50"/>
      <c r="E165" s="50"/>
      <c r="F165" s="50"/>
      <c r="G165" s="50"/>
    </row>
    <row r="166" spans="1:7" x14ac:dyDescent="0.2">
      <c r="A166" s="50"/>
      <c r="B166" s="50"/>
      <c r="C166" s="50"/>
      <c r="D166" s="50"/>
      <c r="E166" s="50"/>
      <c r="F166" s="50"/>
      <c r="G166" s="50"/>
    </row>
    <row r="167" spans="1:7" x14ac:dyDescent="0.2">
      <c r="A167" s="50"/>
      <c r="B167" s="50"/>
      <c r="C167" s="50"/>
      <c r="D167" s="50"/>
      <c r="E167" s="50"/>
      <c r="F167" s="50"/>
      <c r="G167" s="50"/>
    </row>
    <row r="168" spans="1:7" x14ac:dyDescent="0.2">
      <c r="A168" s="50"/>
      <c r="B168" s="50"/>
      <c r="C168" s="50"/>
      <c r="D168" s="50"/>
      <c r="E168" s="50"/>
      <c r="F168" s="50"/>
      <c r="G168" s="50"/>
    </row>
    <row r="169" spans="1:7" x14ac:dyDescent="0.2">
      <c r="A169" s="50"/>
      <c r="B169" s="50"/>
      <c r="C169" s="50"/>
      <c r="D169" s="50"/>
      <c r="E169" s="50"/>
      <c r="F169" s="50"/>
      <c r="G169" s="50"/>
    </row>
    <row r="170" spans="1:7" x14ac:dyDescent="0.2">
      <c r="A170" s="50"/>
      <c r="B170" s="50"/>
      <c r="C170" s="50"/>
      <c r="D170" s="50"/>
      <c r="E170" s="50"/>
      <c r="F170" s="50"/>
      <c r="G170" s="50"/>
    </row>
    <row r="171" spans="1:7" x14ac:dyDescent="0.2">
      <c r="A171" s="50"/>
      <c r="B171" s="50"/>
      <c r="C171" s="50"/>
      <c r="D171" s="50"/>
      <c r="E171" s="50"/>
      <c r="F171" s="50"/>
      <c r="G171" s="50"/>
    </row>
    <row r="172" spans="1:7" x14ac:dyDescent="0.2">
      <c r="A172" s="50"/>
      <c r="B172" s="50"/>
      <c r="C172" s="50"/>
      <c r="D172" s="50"/>
      <c r="E172" s="50"/>
      <c r="F172" s="50"/>
      <c r="G172" s="50"/>
    </row>
    <row r="173" spans="1:7" x14ac:dyDescent="0.2">
      <c r="A173" s="50"/>
      <c r="B173" s="50"/>
      <c r="C173" s="50"/>
      <c r="D173" s="50"/>
      <c r="E173" s="50"/>
      <c r="F173" s="50"/>
      <c r="G173" s="50"/>
    </row>
    <row r="174" spans="1:7" x14ac:dyDescent="0.2">
      <c r="A174" s="50"/>
      <c r="B174" s="50"/>
      <c r="C174" s="50"/>
      <c r="D174" s="50"/>
      <c r="E174" s="50"/>
      <c r="F174" s="50"/>
      <c r="G174" s="50"/>
    </row>
    <row r="175" spans="1:7" x14ac:dyDescent="0.2">
      <c r="A175" s="50"/>
      <c r="B175" s="50"/>
      <c r="C175" s="50"/>
      <c r="D175" s="50"/>
      <c r="E175" s="50"/>
      <c r="F175" s="50"/>
      <c r="G175" s="50"/>
    </row>
    <row r="176" spans="1:7" x14ac:dyDescent="0.2">
      <c r="A176" s="50"/>
      <c r="B176" s="50"/>
      <c r="C176" s="50"/>
      <c r="D176" s="50"/>
      <c r="E176" s="50"/>
      <c r="F176" s="50"/>
      <c r="G176" s="50"/>
    </row>
    <row r="177" spans="1:7" x14ac:dyDescent="0.2">
      <c r="A177" s="50"/>
      <c r="B177" s="50"/>
      <c r="C177" s="50"/>
      <c r="D177" s="50"/>
      <c r="E177" s="50"/>
      <c r="F177" s="50"/>
      <c r="G177" s="50"/>
    </row>
    <row r="178" spans="1:7" x14ac:dyDescent="0.2">
      <c r="A178" s="50"/>
      <c r="B178" s="50"/>
      <c r="C178" s="50"/>
      <c r="D178" s="50"/>
      <c r="E178" s="50"/>
      <c r="F178" s="50"/>
      <c r="G178" s="50"/>
    </row>
    <row r="179" spans="1:7" x14ac:dyDescent="0.2">
      <c r="A179" s="50"/>
      <c r="B179" s="50"/>
      <c r="C179" s="50"/>
      <c r="D179" s="50"/>
      <c r="E179" s="50"/>
      <c r="F179" s="50"/>
      <c r="G179" s="50"/>
    </row>
    <row r="180" spans="1:7" x14ac:dyDescent="0.2">
      <c r="A180" s="50"/>
      <c r="B180" s="50"/>
      <c r="C180" s="50"/>
      <c r="D180" s="50"/>
      <c r="E180" s="50"/>
      <c r="F180" s="50"/>
      <c r="G180" s="50"/>
    </row>
    <row r="181" spans="1:7" x14ac:dyDescent="0.2">
      <c r="A181" s="50"/>
      <c r="B181" s="50"/>
      <c r="C181" s="50"/>
      <c r="D181" s="50"/>
      <c r="E181" s="50"/>
      <c r="F181" s="50"/>
      <c r="G181" s="50"/>
    </row>
    <row r="182" spans="1:7" x14ac:dyDescent="0.2">
      <c r="A182" s="50"/>
      <c r="B182" s="50"/>
      <c r="C182" s="50"/>
      <c r="D182" s="50"/>
      <c r="E182" s="50"/>
      <c r="F182" s="50"/>
      <c r="G182" s="50"/>
    </row>
    <row r="183" spans="1:7" x14ac:dyDescent="0.2">
      <c r="A183" s="50"/>
      <c r="B183" s="50"/>
      <c r="C183" s="50"/>
      <c r="D183" s="50"/>
      <c r="E183" s="50"/>
      <c r="F183" s="50"/>
      <c r="G183" s="50"/>
    </row>
    <row r="184" spans="1:7" x14ac:dyDescent="0.2">
      <c r="A184" s="50"/>
      <c r="B184" s="50"/>
      <c r="C184" s="50"/>
      <c r="D184" s="50"/>
      <c r="E184" s="50"/>
      <c r="F184" s="50"/>
      <c r="G184" s="50"/>
    </row>
    <row r="185" spans="1:7" x14ac:dyDescent="0.2">
      <c r="A185" s="50"/>
      <c r="B185" s="50"/>
      <c r="C185" s="50"/>
      <c r="D185" s="50"/>
      <c r="E185" s="50"/>
      <c r="F185" s="50"/>
      <c r="G185" s="50"/>
    </row>
    <row r="186" spans="1:7" x14ac:dyDescent="0.2">
      <c r="A186" s="50"/>
      <c r="B186" s="50"/>
      <c r="C186" s="50"/>
      <c r="D186" s="50"/>
      <c r="E186" s="50"/>
      <c r="F186" s="50"/>
      <c r="G186" s="50"/>
    </row>
    <row r="187" spans="1:7" x14ac:dyDescent="0.2">
      <c r="A187" s="50"/>
      <c r="B187" s="50"/>
      <c r="C187" s="50"/>
      <c r="D187" s="50"/>
      <c r="E187" s="50"/>
      <c r="F187" s="50"/>
      <c r="G187" s="50"/>
    </row>
    <row r="188" spans="1:7" x14ac:dyDescent="0.2">
      <c r="A188" s="50"/>
      <c r="B188" s="50"/>
      <c r="C188" s="50"/>
      <c r="D188" s="50"/>
      <c r="E188" s="50"/>
      <c r="F188" s="50"/>
      <c r="G188" s="50"/>
    </row>
    <row r="189" spans="1:7" x14ac:dyDescent="0.2">
      <c r="A189" s="50"/>
      <c r="B189" s="50"/>
      <c r="C189" s="50"/>
      <c r="D189" s="50"/>
      <c r="E189" s="50"/>
      <c r="F189" s="50"/>
      <c r="G189" s="50"/>
    </row>
    <row r="190" spans="1:7" x14ac:dyDescent="0.2">
      <c r="A190" s="50"/>
      <c r="B190" s="50"/>
      <c r="C190" s="50"/>
      <c r="D190" s="50"/>
      <c r="E190" s="50"/>
      <c r="F190" s="50"/>
      <c r="G190" s="50"/>
    </row>
    <row r="191" spans="1:7" x14ac:dyDescent="0.2">
      <c r="A191" s="50"/>
      <c r="B191" s="50"/>
      <c r="C191" s="50"/>
      <c r="D191" s="50"/>
      <c r="E191" s="50"/>
      <c r="F191" s="50"/>
      <c r="G191" s="50"/>
    </row>
    <row r="192" spans="1:7" x14ac:dyDescent="0.2">
      <c r="A192" s="50"/>
      <c r="B192" s="50"/>
      <c r="C192" s="50"/>
      <c r="D192" s="50"/>
      <c r="E192" s="50"/>
      <c r="F192" s="50"/>
      <c r="G192" s="50"/>
    </row>
    <row r="193" spans="1:7" x14ac:dyDescent="0.2">
      <c r="A193" s="50"/>
      <c r="B193" s="50"/>
      <c r="C193" s="50"/>
      <c r="D193" s="50"/>
      <c r="E193" s="50"/>
      <c r="F193" s="50"/>
      <c r="G193" s="50"/>
    </row>
    <row r="194" spans="1:7" x14ac:dyDescent="0.2">
      <c r="A194" s="50"/>
      <c r="B194" s="50"/>
      <c r="C194" s="50"/>
      <c r="D194" s="50"/>
      <c r="E194" s="50"/>
      <c r="F194" s="50"/>
      <c r="G194" s="50"/>
    </row>
    <row r="195" spans="1:7" x14ac:dyDescent="0.2">
      <c r="A195" s="50"/>
      <c r="B195" s="50"/>
      <c r="C195" s="50"/>
      <c r="D195" s="50"/>
      <c r="E195" s="50"/>
      <c r="F195" s="50"/>
      <c r="G195" s="50"/>
    </row>
    <row r="196" spans="1:7" x14ac:dyDescent="0.2">
      <c r="A196" s="50"/>
      <c r="B196" s="50"/>
      <c r="C196" s="50"/>
      <c r="D196" s="50"/>
      <c r="E196" s="50"/>
      <c r="F196" s="50"/>
      <c r="G196" s="50"/>
    </row>
    <row r="197" spans="1:7" x14ac:dyDescent="0.2">
      <c r="A197" s="50"/>
      <c r="B197" s="50"/>
      <c r="C197" s="50"/>
      <c r="D197" s="50"/>
      <c r="E197" s="50"/>
      <c r="F197" s="50"/>
      <c r="G197" s="50"/>
    </row>
    <row r="198" spans="1:7" x14ac:dyDescent="0.2">
      <c r="A198" s="50"/>
      <c r="B198" s="50"/>
      <c r="C198" s="50"/>
      <c r="D198" s="50"/>
      <c r="E198" s="50"/>
      <c r="F198" s="50"/>
      <c r="G198" s="50"/>
    </row>
    <row r="199" spans="1:7" x14ac:dyDescent="0.2">
      <c r="A199" s="50"/>
      <c r="B199" s="50"/>
      <c r="C199" s="50"/>
      <c r="D199" s="50"/>
      <c r="E199" s="50"/>
      <c r="F199" s="50"/>
      <c r="G199" s="50"/>
    </row>
    <row r="200" spans="1:7" x14ac:dyDescent="0.2">
      <c r="A200" s="50"/>
      <c r="B200" s="50"/>
      <c r="C200" s="50"/>
      <c r="D200" s="50"/>
      <c r="E200" s="50"/>
      <c r="F200" s="50"/>
      <c r="G200" s="50"/>
    </row>
  </sheetData>
  <mergeCells count="3">
    <mergeCell ref="B1:F1"/>
    <mergeCell ref="B5:F5"/>
    <mergeCell ref="B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Impozit Profit</vt:lpstr>
      <vt:lpstr>Impozit ProfitAlternativa</vt:lpstr>
      <vt:lpstr>Ghid Cheltuieli - Profit</vt:lpstr>
      <vt:lpstr>Ghid Microintreprindere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2026-05-31T13:45:07Z</dcterms:created>
  <dcterms:modified xsi:type="dcterms:W3CDTF">2026-05-31T15:12:35Z</dcterms:modified>
</cp:coreProperties>
</file>